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23522 - 1 - SO 1 - Oprav..." sheetId="2" r:id="rId2"/>
    <sheet name="223522 - 2 - SO 2 - Odstr..." sheetId="3" r:id="rId3"/>
    <sheet name="223522-3 - SO 3 - Vedlejš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'223522 - 1 - SO 1 - Oprav...'!$C$122:$K$314</definedName>
    <definedName name="_xlnm.Print_Area" localSheetId="1">'223522 - 1 - SO 1 - Oprav...'!$C$4:$J$39,'223522 - 1 - SO 1 - Oprav...'!$C$50:$J$76,'223522 - 1 - SO 1 - Oprav...'!$C$82:$J$104,'223522 - 1 - SO 1 - Oprav...'!$C$110:$J$314</definedName>
    <definedName name="_xlnm.Print_Titles" localSheetId="1">'223522 - 1 - SO 1 - Oprav...'!$122:$122</definedName>
    <definedName name="_xlnm._FilterDatabase" localSheetId="2" hidden="1">'223522 - 2 - SO 2 - Odstr...'!$C$120:$K$254</definedName>
    <definedName name="_xlnm.Print_Area" localSheetId="2">'223522 - 2 - SO 2 - Odstr...'!$C$4:$J$39,'223522 - 2 - SO 2 - Odstr...'!$C$50:$J$76,'223522 - 2 - SO 2 - Odstr...'!$C$82:$J$102,'223522 - 2 - SO 2 - Odstr...'!$C$108:$J$254</definedName>
    <definedName name="_xlnm.Print_Titles" localSheetId="2">'223522 - 2 - SO 2 - Odstr...'!$120:$120</definedName>
    <definedName name="_xlnm._FilterDatabase" localSheetId="3" hidden="1">'223522-3 - SO 3 - Vedlejš...'!$C$118:$K$157</definedName>
    <definedName name="_xlnm.Print_Area" localSheetId="3">'223522-3 - SO 3 - Vedlejš...'!$C$4:$J$39,'223522-3 - SO 3 - Vedlejš...'!$C$50:$J$76,'223522-3 - SO 3 - Vedlejš...'!$C$82:$J$100,'223522-3 - SO 3 - Vedlejš...'!$C$106:$J$157</definedName>
    <definedName name="_xlnm.Print_Titles" localSheetId="3">'223522-3 - SO 3 - Vedlejš...'!$118:$118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T121"/>
  <c r="R122"/>
  <c r="R121"/>
  <c r="P122"/>
  <c r="P121"/>
  <c r="J116"/>
  <c r="J115"/>
  <c r="F115"/>
  <c r="F113"/>
  <c r="E111"/>
  <c r="J92"/>
  <c r="J91"/>
  <c r="F91"/>
  <c r="F89"/>
  <c r="E87"/>
  <c r="J18"/>
  <c r="E18"/>
  <c r="F92"/>
  <c r="J17"/>
  <c r="J12"/>
  <c r="J113"/>
  <c r="E7"/>
  <c r="E109"/>
  <c i="3" r="J251"/>
  <c r="J37"/>
  <c r="J36"/>
  <c i="1" r="AY96"/>
  <c i="3" r="J35"/>
  <c i="1" r="AX96"/>
  <c i="3" r="BI253"/>
  <c r="BH253"/>
  <c r="BG253"/>
  <c r="BF253"/>
  <c r="T253"/>
  <c r="T252"/>
  <c r="R253"/>
  <c r="R252"/>
  <c r="P253"/>
  <c r="P252"/>
  <c r="J100"/>
  <c r="BI247"/>
  <c r="BH247"/>
  <c r="BG247"/>
  <c r="BF247"/>
  <c r="T247"/>
  <c r="R247"/>
  <c r="P247"/>
  <c r="BI242"/>
  <c r="BH242"/>
  <c r="BG242"/>
  <c r="BF242"/>
  <c r="T242"/>
  <c r="R242"/>
  <c r="P242"/>
  <c r="BI237"/>
  <c r="BH237"/>
  <c r="BG237"/>
  <c r="BF237"/>
  <c r="T237"/>
  <c r="R237"/>
  <c r="P237"/>
  <c r="BI232"/>
  <c r="BH232"/>
  <c r="BG232"/>
  <c r="BF232"/>
  <c r="T232"/>
  <c r="R232"/>
  <c r="P232"/>
  <c r="BI229"/>
  <c r="BH229"/>
  <c r="BG229"/>
  <c r="BF229"/>
  <c r="T229"/>
  <c r="R229"/>
  <c r="P229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07"/>
  <c r="BH207"/>
  <c r="BG207"/>
  <c r="BF207"/>
  <c r="T207"/>
  <c r="R207"/>
  <c r="P207"/>
  <c r="BI204"/>
  <c r="BH204"/>
  <c r="BG204"/>
  <c r="BF204"/>
  <c r="T204"/>
  <c r="R204"/>
  <c r="P204"/>
  <c r="BI200"/>
  <c r="BH200"/>
  <c r="BG200"/>
  <c r="BF200"/>
  <c r="T200"/>
  <c r="R200"/>
  <c r="P200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77"/>
  <c r="BH177"/>
  <c r="BG177"/>
  <c r="BF177"/>
  <c r="T177"/>
  <c r="R177"/>
  <c r="P177"/>
  <c r="BI172"/>
  <c r="BH172"/>
  <c r="BG172"/>
  <c r="BF172"/>
  <c r="T172"/>
  <c r="R172"/>
  <c r="P172"/>
  <c r="BI168"/>
  <c r="BH168"/>
  <c r="BG168"/>
  <c r="BF168"/>
  <c r="T168"/>
  <c r="R168"/>
  <c r="P168"/>
  <c r="BI156"/>
  <c r="BH156"/>
  <c r="BG156"/>
  <c r="BF156"/>
  <c r="T156"/>
  <c r="R156"/>
  <c r="P156"/>
  <c r="BI150"/>
  <c r="BH150"/>
  <c r="BG150"/>
  <c r="BF150"/>
  <c r="T150"/>
  <c r="R150"/>
  <c r="P150"/>
  <c r="BI145"/>
  <c r="BH145"/>
  <c r="BG145"/>
  <c r="BF145"/>
  <c r="T145"/>
  <c r="R145"/>
  <c r="P145"/>
  <c r="BI139"/>
  <c r="BH139"/>
  <c r="BG139"/>
  <c r="BF139"/>
  <c r="T139"/>
  <c r="R139"/>
  <c r="P139"/>
  <c r="BI134"/>
  <c r="BH134"/>
  <c r="BG134"/>
  <c r="BF134"/>
  <c r="T134"/>
  <c r="R134"/>
  <c r="P134"/>
  <c r="BI131"/>
  <c r="BH131"/>
  <c r="BG131"/>
  <c r="BF131"/>
  <c r="T131"/>
  <c r="R131"/>
  <c r="P131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115"/>
  <c r="E7"/>
  <c r="E111"/>
  <c i="2" r="J37"/>
  <c r="J36"/>
  <c i="1" r="AY95"/>
  <c i="2" r="J35"/>
  <c i="1" r="AX95"/>
  <c i="2" r="BI313"/>
  <c r="BH313"/>
  <c r="BG313"/>
  <c r="BF313"/>
  <c r="T313"/>
  <c r="T312"/>
  <c r="R313"/>
  <c r="R312"/>
  <c r="P313"/>
  <c r="P312"/>
  <c r="BI308"/>
  <c r="BH308"/>
  <c r="BG308"/>
  <c r="BF308"/>
  <c r="T308"/>
  <c r="R308"/>
  <c r="P308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4"/>
  <c r="BH294"/>
  <c r="BG294"/>
  <c r="BF294"/>
  <c r="T294"/>
  <c r="T293"/>
  <c r="R294"/>
  <c r="R293"/>
  <c r="P294"/>
  <c r="P293"/>
  <c r="BI289"/>
  <c r="BH289"/>
  <c r="BG289"/>
  <c r="BF289"/>
  <c r="T289"/>
  <c r="R289"/>
  <c r="P289"/>
  <c r="BI285"/>
  <c r="BH285"/>
  <c r="BG285"/>
  <c r="BF285"/>
  <c r="T285"/>
  <c r="R285"/>
  <c r="P285"/>
  <c r="BI279"/>
  <c r="BH279"/>
  <c r="BG279"/>
  <c r="BF279"/>
  <c r="T279"/>
  <c r="R279"/>
  <c r="P279"/>
  <c r="BI271"/>
  <c r="BH271"/>
  <c r="BG271"/>
  <c r="BF271"/>
  <c r="T271"/>
  <c r="R271"/>
  <c r="P271"/>
  <c r="BI262"/>
  <c r="BH262"/>
  <c r="BG262"/>
  <c r="BF262"/>
  <c r="T262"/>
  <c r="R262"/>
  <c r="P262"/>
  <c r="BI255"/>
  <c r="BH255"/>
  <c r="BG255"/>
  <c r="BF255"/>
  <c r="T255"/>
  <c r="R255"/>
  <c r="P255"/>
  <c r="BI248"/>
  <c r="BH248"/>
  <c r="BG248"/>
  <c r="BF248"/>
  <c r="T248"/>
  <c r="R248"/>
  <c r="P248"/>
  <c r="BI241"/>
  <c r="BH241"/>
  <c r="BG241"/>
  <c r="BF241"/>
  <c r="T241"/>
  <c r="R241"/>
  <c r="P241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18"/>
  <c r="BH218"/>
  <c r="BG218"/>
  <c r="BF218"/>
  <c r="T218"/>
  <c r="R218"/>
  <c r="P218"/>
  <c r="BI215"/>
  <c r="BH215"/>
  <c r="BG215"/>
  <c r="BF215"/>
  <c r="T215"/>
  <c r="R215"/>
  <c r="P215"/>
  <c r="BI207"/>
  <c r="BH207"/>
  <c r="BG207"/>
  <c r="BF207"/>
  <c r="T207"/>
  <c r="R207"/>
  <c r="P207"/>
  <c r="BI205"/>
  <c r="BH205"/>
  <c r="BG205"/>
  <c r="BF205"/>
  <c r="T205"/>
  <c r="R205"/>
  <c r="P205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89"/>
  <c r="E7"/>
  <c r="E85"/>
  <c i="1" r="L90"/>
  <c r="AM90"/>
  <c r="AM89"/>
  <c r="L89"/>
  <c r="AM87"/>
  <c r="L87"/>
  <c r="L85"/>
  <c r="L84"/>
  <c i="2" r="J279"/>
  <c r="BK262"/>
  <c r="BK255"/>
  <c r="J248"/>
  <c r="BK235"/>
  <c r="J231"/>
  <c r="J228"/>
  <c r="J218"/>
  <c r="J215"/>
  <c r="J207"/>
  <c r="J205"/>
  <c r="J200"/>
  <c r="J197"/>
  <c r="J193"/>
  <c r="J190"/>
  <c r="J187"/>
  <c r="J184"/>
  <c r="J182"/>
  <c r="J180"/>
  <c r="J178"/>
  <c r="J172"/>
  <c r="BK141"/>
  <c r="J134"/>
  <c r="J126"/>
  <c r="J285"/>
  <c r="J255"/>
  <c r="J241"/>
  <c r="J235"/>
  <c r="J175"/>
  <c r="BK172"/>
  <c r="BK163"/>
  <c r="BK160"/>
  <c r="BK154"/>
  <c r="BK150"/>
  <c r="BK147"/>
  <c r="BK144"/>
  <c r="BK139"/>
  <c r="BK129"/>
  <c i="3" r="J253"/>
  <c r="J242"/>
  <c r="BK232"/>
  <c r="J224"/>
  <c r="J218"/>
  <c r="J204"/>
  <c r="J195"/>
  <c r="BK189"/>
  <c r="BK183"/>
  <c r="BK172"/>
  <c r="J156"/>
  <c r="J139"/>
  <c r="BK131"/>
  <c r="BK253"/>
  <c r="BK242"/>
  <c r="J232"/>
  <c r="BK224"/>
  <c r="BK218"/>
  <c r="BK204"/>
  <c r="BK195"/>
  <c r="J189"/>
  <c r="J183"/>
  <c r="J172"/>
  <c r="BK156"/>
  <c r="J145"/>
  <c i="4" r="J153"/>
  <c r="J150"/>
  <c r="J147"/>
  <c r="BK142"/>
  <c r="BK139"/>
  <c r="BK136"/>
  <c r="BK134"/>
  <c r="BK129"/>
  <c r="BK126"/>
  <c r="J122"/>
  <c r="BK122"/>
  <c i="2" r="BK313"/>
  <c r="J313"/>
  <c r="BK308"/>
  <c r="J308"/>
  <c r="BK305"/>
  <c r="J305"/>
  <c r="BK303"/>
  <c r="J303"/>
  <c r="BK301"/>
  <c r="J301"/>
  <c r="BK294"/>
  <c r="J294"/>
  <c r="BK289"/>
  <c r="J289"/>
  <c r="BK285"/>
  <c r="BK279"/>
  <c r="BK271"/>
  <c r="J271"/>
  <c r="J262"/>
  <c r="BK248"/>
  <c r="BK241"/>
  <c r="BK231"/>
  <c r="BK228"/>
  <c r="BK218"/>
  <c r="BK215"/>
  <c r="BK207"/>
  <c r="BK205"/>
  <c r="BK200"/>
  <c r="BK197"/>
  <c r="BK193"/>
  <c r="BK190"/>
  <c r="BK187"/>
  <c r="BK184"/>
  <c r="BK182"/>
  <c r="BK180"/>
  <c r="BK178"/>
  <c r="BK175"/>
  <c r="BK166"/>
  <c r="J139"/>
  <c r="J129"/>
  <c i="1" r="AS94"/>
  <c i="2" r="J166"/>
  <c r="J163"/>
  <c r="J160"/>
  <c r="J154"/>
  <c r="J150"/>
  <c r="J147"/>
  <c r="J144"/>
  <c r="J141"/>
  <c r="BK134"/>
  <c r="BK126"/>
  <c i="3" r="BK247"/>
  <c r="J237"/>
  <c r="J229"/>
  <c r="J221"/>
  <c r="J207"/>
  <c r="J200"/>
  <c r="J192"/>
  <c r="J186"/>
  <c r="J177"/>
  <c r="BK168"/>
  <c r="J150"/>
  <c r="BK145"/>
  <c r="J134"/>
  <c r="J124"/>
  <c r="J247"/>
  <c r="BK237"/>
  <c r="BK229"/>
  <c r="BK221"/>
  <c r="BK207"/>
  <c r="BK200"/>
  <c r="BK192"/>
  <c r="BK186"/>
  <c r="BK177"/>
  <c r="J168"/>
  <c r="BK150"/>
  <c r="BK139"/>
  <c r="BK134"/>
  <c r="J131"/>
  <c r="BK124"/>
  <c i="4" r="BK153"/>
  <c r="BK150"/>
  <c r="BK147"/>
  <c r="BK145"/>
  <c r="J145"/>
  <c r="J142"/>
  <c r="J139"/>
  <c r="J136"/>
  <c r="J134"/>
  <c r="J129"/>
  <c r="J126"/>
  <c i="2" l="1" r="BK125"/>
  <c r="J125"/>
  <c r="J98"/>
  <c r="T125"/>
  <c r="P234"/>
  <c r="T234"/>
  <c r="BK270"/>
  <c r="J270"/>
  <c r="J100"/>
  <c r="T270"/>
  <c r="P300"/>
  <c r="R300"/>
  <c i="3" r="P123"/>
  <c r="R123"/>
  <c r="P236"/>
  <c r="R236"/>
  <c i="4" r="P125"/>
  <c r="P120"/>
  <c r="P119"/>
  <c i="1" r="AU97"/>
  <c i="4" r="R125"/>
  <c r="R120"/>
  <c r="R119"/>
  <c i="2" r="P125"/>
  <c r="R125"/>
  <c r="BK234"/>
  <c r="J234"/>
  <c r="J99"/>
  <c r="R234"/>
  <c r="P270"/>
  <c r="R270"/>
  <c r="BK300"/>
  <c r="J300"/>
  <c r="J102"/>
  <c r="T300"/>
  <c i="3" r="BK123"/>
  <c r="J123"/>
  <c r="J98"/>
  <c r="T123"/>
  <c r="BK236"/>
  <c r="J236"/>
  <c r="J99"/>
  <c r="T236"/>
  <c i="4" r="BK125"/>
  <c r="J125"/>
  <c r="J99"/>
  <c r="T125"/>
  <c r="T120"/>
  <c r="T119"/>
  <c i="2" r="BK312"/>
  <c r="J312"/>
  <c r="J103"/>
  <c r="BK293"/>
  <c r="J293"/>
  <c r="J101"/>
  <c i="3" r="BK252"/>
  <c r="J252"/>
  <c r="J101"/>
  <c i="4" r="BK121"/>
  <c r="BK120"/>
  <c r="J120"/>
  <c r="J97"/>
  <c i="3" r="BK122"/>
  <c r="J122"/>
  <c r="J97"/>
  <c i="4" r="E85"/>
  <c r="J89"/>
  <c r="F116"/>
  <c r="BE122"/>
  <c r="BE126"/>
  <c r="BE129"/>
  <c r="BE134"/>
  <c r="BE136"/>
  <c r="BE139"/>
  <c r="BE142"/>
  <c r="BE145"/>
  <c r="BE147"/>
  <c r="BE150"/>
  <c r="BE153"/>
  <c i="3" r="E85"/>
  <c r="F118"/>
  <c r="BE124"/>
  <c r="BE139"/>
  <c r="BE145"/>
  <c r="BE156"/>
  <c r="BE177"/>
  <c r="BE183"/>
  <c r="BE189"/>
  <c r="BE192"/>
  <c r="BE200"/>
  <c r="BE207"/>
  <c r="BE224"/>
  <c r="BE229"/>
  <c r="BE237"/>
  <c r="BE253"/>
  <c r="J89"/>
  <c r="BE131"/>
  <c r="BE134"/>
  <c r="BE150"/>
  <c r="BE168"/>
  <c r="BE172"/>
  <c r="BE186"/>
  <c r="BE195"/>
  <c r="BE204"/>
  <c r="BE218"/>
  <c r="BE221"/>
  <c r="BE232"/>
  <c r="BE242"/>
  <c r="BE247"/>
  <c i="2" r="F92"/>
  <c r="E113"/>
  <c r="J117"/>
  <c r="BE126"/>
  <c r="BE134"/>
  <c r="BE139"/>
  <c r="BE141"/>
  <c r="BE144"/>
  <c r="BE147"/>
  <c r="BE150"/>
  <c r="BE154"/>
  <c r="BE160"/>
  <c r="BE166"/>
  <c r="BE129"/>
  <c r="BE163"/>
  <c r="BE172"/>
  <c r="BE175"/>
  <c r="BE178"/>
  <c r="BE180"/>
  <c r="BE182"/>
  <c r="BE184"/>
  <c r="BE187"/>
  <c r="BE190"/>
  <c r="BE193"/>
  <c r="BE197"/>
  <c r="BE200"/>
  <c r="BE205"/>
  <c r="BE207"/>
  <c r="BE215"/>
  <c r="BE218"/>
  <c r="BE228"/>
  <c r="BE231"/>
  <c r="BE235"/>
  <c r="BE241"/>
  <c r="BE248"/>
  <c r="BE255"/>
  <c r="BE262"/>
  <c r="BE271"/>
  <c r="BE279"/>
  <c r="BE285"/>
  <c r="BE289"/>
  <c r="BE294"/>
  <c r="BE301"/>
  <c r="BE303"/>
  <c r="BE305"/>
  <c r="BE308"/>
  <c r="BE313"/>
  <c r="J34"/>
  <c i="1" r="AW95"/>
  <c i="2" r="F36"/>
  <c i="1" r="BC95"/>
  <c i="3" r="F37"/>
  <c i="1" r="BD96"/>
  <c i="3" r="F36"/>
  <c i="1" r="BC96"/>
  <c i="4" r="J34"/>
  <c i="1" r="AW97"/>
  <c i="4" r="F35"/>
  <c i="1" r="BB97"/>
  <c i="2" r="F37"/>
  <c i="1" r="BD95"/>
  <c i="2" r="F34"/>
  <c i="1" r="BA95"/>
  <c i="2" r="F35"/>
  <c i="1" r="BB95"/>
  <c i="3" r="J34"/>
  <c i="1" r="AW96"/>
  <c i="3" r="F35"/>
  <c i="1" r="BB96"/>
  <c i="3" r="F34"/>
  <c i="1" r="BA96"/>
  <c i="4" r="F34"/>
  <c i="1" r="BA97"/>
  <c i="4" r="F36"/>
  <c i="1" r="BC97"/>
  <c i="4" r="F37"/>
  <c i="1" r="BD97"/>
  <c i="3" l="1" r="T122"/>
  <c r="T121"/>
  <c i="2" r="R124"/>
  <c r="R123"/>
  <c r="P124"/>
  <c r="P123"/>
  <c i="1" r="AU95"/>
  <c i="3" r="R122"/>
  <c r="R121"/>
  <c r="P122"/>
  <c r="P121"/>
  <c i="1" r="AU96"/>
  <c i="2" r="T124"/>
  <c r="T123"/>
  <c i="4" r="BK119"/>
  <c r="J119"/>
  <c r="J96"/>
  <c r="J121"/>
  <c r="J98"/>
  <c i="2" r="BK124"/>
  <c r="J124"/>
  <c r="J97"/>
  <c i="3" r="BK121"/>
  <c r="J121"/>
  <c r="J96"/>
  <c i="2" r="F33"/>
  <c i="1" r="AZ95"/>
  <c i="3" r="J33"/>
  <c i="1" r="AV96"/>
  <c r="AT96"/>
  <c r="BA94"/>
  <c r="AW94"/>
  <c r="AK30"/>
  <c r="BC94"/>
  <c r="W32"/>
  <c i="4" r="J33"/>
  <c i="1" r="AV97"/>
  <c r="AT97"/>
  <c r="BD94"/>
  <c r="W33"/>
  <c i="2" r="J33"/>
  <c i="1" r="AV95"/>
  <c r="AT95"/>
  <c i="3" r="F33"/>
  <c i="1" r="AZ96"/>
  <c i="4" r="F33"/>
  <c i="1" r="AZ97"/>
  <c r="BB94"/>
  <c r="W31"/>
  <c i="2" l="1" r="BK123"/>
  <c r="J123"/>
  <c r="J96"/>
  <c i="1" r="AU94"/>
  <c i="4" r="J30"/>
  <c i="1" r="AG97"/>
  <c i="3" r="J30"/>
  <c i="1" r="AG96"/>
  <c r="AZ94"/>
  <c r="W29"/>
  <c r="W30"/>
  <c r="AX94"/>
  <c r="AY94"/>
  <c i="4" l="1" r="J39"/>
  <c i="3" r="J39"/>
  <c i="1" r="AN96"/>
  <c r="AN97"/>
  <c i="2" r="J30"/>
  <c i="1" r="AG95"/>
  <c r="AV94"/>
  <c r="AK29"/>
  <c i="2" l="1" r="J39"/>
  <c i="1" r="AN95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<sst xmlns="http://schemas.openxmlformats.org/spreadsheetml/2006/main">
  <si>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</si>
  <si>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</si>
  <si>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</si>
  <si>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</si>
  <si>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</si>
  <si>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{8b46caf5-5a48-4a9d-8ced-0ca03bc336b1}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</si>
  <si>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</si>
  <si>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</si>
  <si>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</si>
  <si>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</si>
  <si>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</si>
  <si>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</si>
  <si>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</si>
  <si>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</si>
  <si>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223522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</si>
  <si>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</si>
  <si>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</si>
  <si>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Deštná, Třebčín - oprava stupně</t>
  </si>
  <si>
    <t>KSO:</t>
  </si>
  <si>
    <t>CC-CZ:</t>
  </si>
  <si>
    <t>Místo:</t>
  </si>
  <si>
    <t>Třebčín</t>
  </si>
  <si>
    <t>Datum:</t>
  </si>
  <si>
    <t>26. 8. 2022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</si>
  <si>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</si>
  <si>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</si>
  <si>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</si>
  <si>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</si>
  <si>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</si>
  <si>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</si>
  <si>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</si>
  <si>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True</t>
  </si>
  <si>
    <t>Zpracovatel:</t>
  </si>
  <si>
    <t>Ing. Kauer Miroslav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</si>
  <si>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</si>
  <si>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</si>
  <si>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</si>
  <si>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</si>
  <si>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</si>
  <si>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</si>
  <si>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</si>
  <si>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</si>
  <si>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</si>
  <si>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</si>
  <si>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</si>
  <si>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</si>
  <si>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</si>
  <si>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</si>
  <si>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</si>
  <si>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</si>
  <si>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</si>
  <si>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</si>
  <si>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</si>
  <si>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</si>
  <si>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</si>
  <si>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</si>
  <si>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</si>
  <si>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</si>
  <si>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</si>
  <si>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</si>
  <si>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</si>
  <si>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</si>
  <si>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</si>
  <si>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</si>
  <si>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</si>
  <si>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</si>
  <si>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</si>
  <si>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</si>
  <si>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</si>
  <si>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</si>
  <si>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</si>
  <si>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</si>
  <si>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</si>
  <si>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</si>
  <si>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</si>
  <si>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</si>
  <si>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</si>
  <si>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</si>
  <si>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</si>
  <si>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</si>
  <si>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223522 - 1</t>
  </si>
  <si>
    <t>SO 1 - Oprava stupně</t>
  </si>
  <si>
    <t>STA</t>
  </si>
  <si>
    <t>1</t>
  </si>
  <si>
    <t>{0efa0134-2bec-4ece-a16e-892e3b7a5f8f}</t>
  </si>
  <si>
    <t>2</t>
  </si>
  <si>
    <t>223522 - 2</t>
  </si>
  <si>
    <t>SO 2 - Odstranění nánosů z koryta</t>
  </si>
  <si>
    <t>{3992f535-27b6-467a-82bb-1cac02e33c24}</t>
  </si>
  <si>
    <t>223522-3</t>
  </si>
  <si>
    <t>SO 3 - Vedlejší rozpočtové náklady</t>
  </si>
  <si>
    <t>{cc5fa3e6-8c19-42fe-8a0a-cee8a6a81973}</t>
  </si>
  <si>
    <t>KRYCÍ LIST SOUPISU PRACÍ</t>
  </si>
  <si>
    <t>Objekt:</t>
  </si>
  <si>
    <t>223522 - 1 - SO 1 - Oprava stupně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</si>
  <si>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</si>
  <si>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</si>
  <si>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</si>
  <si>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</si>
  <si>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</si>
  <si>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</si>
  <si>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</si>
  <si>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</si>
  <si>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</si>
  <si>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</si>
  <si>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</si>
  <si>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</si>
  <si>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</si>
  <si>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</si>
  <si>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</si>
  <si>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</si>
  <si>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</si>
  <si>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</si>
  <si>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</si>
  <si>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</si>
  <si>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</si>
  <si>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</si>
  <si>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</si>
  <si>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</si>
  <si>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</si>
  <si>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</si>
  <si>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</si>
  <si>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</si>
  <si>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</si>
  <si>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</si>
  <si>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111251201</t>
  </si>
  <si>
    <t>Odstranění křovin a stromů průměru kmene do 100 mm i s kořeny sklonu terénu přes 1:5 z celkové plochy do 100 m2 strojně</t>
  </si>
  <si>
    <t>m2</t>
  </si>
  <si>
    <t>4</t>
  </si>
  <si>
    <t>-160020799</t>
  </si>
  <si>
    <t>PP</t>
  </si>
  <si>
    <t>Odstranění křovin a stromů s odstraněním kořenů strojně průměru kmene do 100 mm v rovině nebo ve svahu sklonu terénu přes 1:5, při celkové ploše do 100 m2</t>
  </si>
  <si>
    <t>VV</t>
  </si>
  <si>
    <t>"křoviny na PB toku (stupně) ř.KM 4,121-4,1407)" 15+35</t>
  </si>
  <si>
    <t>112101101</t>
  </si>
  <si>
    <t>Odstranění stromů listnatých průměru kmene přes 100 do 300 mm</t>
  </si>
  <si>
    <t>kus</t>
  </si>
  <si>
    <t>-851846995</t>
  </si>
  <si>
    <t>Odstranění stromů s odřezáním kmene a s odvětvením listnatých, průměru kmene přes 100 do 300 mm</t>
  </si>
  <si>
    <t>"PB - vrba vícekmenná 10 kmenů - ř.KM 4,1259"10</t>
  </si>
  <si>
    <t>"PB - vrba vícekmenná 12 kmenů - ř.KM 4,1336"12</t>
  </si>
  <si>
    <t>Součet</t>
  </si>
  <si>
    <t>3</t>
  </si>
  <si>
    <t>112155221</t>
  </si>
  <si>
    <t>Štěpkování solitérních stromků a větví průměru kmene přes 300 do 500 mm s naložením</t>
  </si>
  <si>
    <t>-16894916</t>
  </si>
  <si>
    <t>Štěpkování s naložením na dopravní prostředek a odvozem do 20 km stromků a větví solitérů, průměru kmene přes 300 do 500 mm</t>
  </si>
  <si>
    <t>112155315</t>
  </si>
  <si>
    <t>Štěpkování keřového porostu hustého s naložením</t>
  </si>
  <si>
    <t>-713012380</t>
  </si>
  <si>
    <t>Štěpkování s naložením na dopravní prostředek a odvozem do 20 km keřového porostu hustého</t>
  </si>
  <si>
    <t>5</t>
  </si>
  <si>
    <t>112251102</t>
  </si>
  <si>
    <t>Odstranění pařezů D přes 300 do 500 mm</t>
  </si>
  <si>
    <t>-856792396</t>
  </si>
  <si>
    <t>Odstranění pařezů strojně s jejich vykopáním, vytrháním nebo odstřelením průměru přes 300 do 500 mm</t>
  </si>
  <si>
    <t>"starší pařez nad stupněm PB" 1</t>
  </si>
  <si>
    <t>6</t>
  </si>
  <si>
    <t>112251104</t>
  </si>
  <si>
    <t>Odstranění pařezů D přes 700 do 900 mm</t>
  </si>
  <si>
    <t>367705204</t>
  </si>
  <si>
    <t>Odstranění pařezů strojně s jejich vykopáním, vytrháním nebo odstřelením průměru přes 700 do 900 mm</t>
  </si>
  <si>
    <t>"PB - vrba vícekmenná 10 kmenů - ř.KM 4,1259"1</t>
  </si>
  <si>
    <t>7</t>
  </si>
  <si>
    <t>112251105</t>
  </si>
  <si>
    <t>Odstranění pařezů D přes 900 do 1100 mm</t>
  </si>
  <si>
    <t>405684978</t>
  </si>
  <si>
    <t>Odstranění pařezů strojně s jejich vykopáním, vytrháním nebo odstřelením průměru přes 900 do 1100 mm</t>
  </si>
  <si>
    <t>"PB - vrba vícekmenná 12 kmenů - ř.KM 4,1336"1</t>
  </si>
  <si>
    <t>8</t>
  </si>
  <si>
    <t>113151111R</t>
  </si>
  <si>
    <t>Rozebrání zpevněných ploch (břehů vývaru) ze silničních panelů</t>
  </si>
  <si>
    <t>925391114</t>
  </si>
  <si>
    <t>Rozebírání zpevněných ploch (břehů vývaru) s přemístěním na skládku na vzdálenost do 20 m nebo s naložením na dopravní prostředek ze silničních panelů</t>
  </si>
  <si>
    <t>"odstranění opevnění břehů vývaru vytvořeného ze silničních panelů - 8 ks"</t>
  </si>
  <si>
    <t>1,2*3*8</t>
  </si>
  <si>
    <t>9</t>
  </si>
  <si>
    <t>115001104</t>
  </si>
  <si>
    <t>Převedení vody potrubím DN přes 250 do 300</t>
  </si>
  <si>
    <t>m</t>
  </si>
  <si>
    <t>601236142</t>
  </si>
  <si>
    <t>Převedení vody potrubím průměru DN přes 250 do 300</t>
  </si>
  <si>
    <t>"předpoklad stavby v období bez průtoku, v opačném případě je nutno:"</t>
  </si>
  <si>
    <t>"vybudování zemní hrázky nad a pod stavbou, těsnění folií, podpěrné konstrukce a vedení potrubí s dodáním všech materiálů, montáží"</t>
  </si>
  <si>
    <t>"včetně odstranění hrázek a odvozu materiálu mimo tok po dokončení stavby" 9</t>
  </si>
  <si>
    <t>"provede zhotovitel dle vlastních potřeb a zkušeností, zajištění staveniště bez vody při výkopech a opravách patek"</t>
  </si>
  <si>
    <t>10</t>
  </si>
  <si>
    <t>115101201</t>
  </si>
  <si>
    <t>Čerpání vody na dopravní výšku do 10 m průměrný přítok do 500 l/min</t>
  </si>
  <si>
    <t>hod</t>
  </si>
  <si>
    <t>1670692954</t>
  </si>
  <si>
    <t>Čerpání vody na dopravní výšku do 10 m s uvažovaným průměrným přítokem do 500 l/min</t>
  </si>
  <si>
    <t>"čerpání spodní vody z prostoru vývaru při zakládání po dobu stavby - 14 dnů" 14*24</t>
  </si>
  <si>
    <t>11</t>
  </si>
  <si>
    <t>115101301</t>
  </si>
  <si>
    <t>Pohotovost čerpací soupravy pro dopravní výšku do 10 m přítok do 500 l/min</t>
  </si>
  <si>
    <t>den</t>
  </si>
  <si>
    <t>-767918623</t>
  </si>
  <si>
    <t>Pohotovost záložní čerpací soupravy pro dopravní výšku do 10 m s uvažovaným průměrným přítokem do 500 l/min</t>
  </si>
  <si>
    <t>14</t>
  </si>
  <si>
    <t>12</t>
  </si>
  <si>
    <t>124253100</t>
  </si>
  <si>
    <t>Vykopávky pro koryta vodotečí v hornině třídy těžitelnosti I skupiny 3 objem do 100 m3 strojně</t>
  </si>
  <si>
    <t>m3</t>
  </si>
  <si>
    <t>2009006166</t>
  </si>
  <si>
    <t>Vykopávky pro koryta vodotečí strojně v hornině třídy těžitelnosti I skupiny 3 do 100 m3</t>
  </si>
  <si>
    <t>"odstranění zeminy (prohloubení pod budovanou přelivnou hranou a pod zakončovacím prahem)"</t>
  </si>
  <si>
    <t>"prohloubení pod hranou stupně"5,5*0,90*0,4</t>
  </si>
  <si>
    <t>"výkop pro závěrečný prah - 4,73 m2"4,73 *0,55 + 2*0,1*4,0*0,55</t>
  </si>
  <si>
    <t>13</t>
  </si>
  <si>
    <t>129253101</t>
  </si>
  <si>
    <t>Čištění otevřených koryt vodotečí šíře dna do 5 m hl do 2,5 m v hornině třídy těžitelnosti I skupiny 3 strojně</t>
  </si>
  <si>
    <t>676012397</t>
  </si>
  <si>
    <t>Čištění otevřených koryt vodotečí strojně s přehozením rozpojeného nánosu do 3 m nebo s naložením na dopravní prostředek při šířce původního dna do 5 m a hloubce koryta do 2,5 m v hornině třídy těžitelnosti I skupiny 3</t>
  </si>
  <si>
    <t>"sediment na LB a v korytě nad stupněm" 1,4</t>
  </si>
  <si>
    <t>162201411</t>
  </si>
  <si>
    <t>Vodorovné přemístění kmenů stromů listnatých do 1 km D kmene přes 100 do 300 mm</t>
  </si>
  <si>
    <t>203418930</t>
  </si>
  <si>
    <t>Vodorovné přemístění větví, kmenů nebo pařezů s naložením, složením a dopravou do 1000 m kmenů stromů listnatých, průměru přes 100 do 300 mm</t>
  </si>
  <si>
    <t>"na meziskládku, odtud si je odveze provoz Povodí Moravy, s.p."12</t>
  </si>
  <si>
    <t>162201422</t>
  </si>
  <si>
    <t>Vodorovné přemístění pařezů do 1 km D přes 300 do 500 mm</t>
  </si>
  <si>
    <t>-103286410</t>
  </si>
  <si>
    <t>Vodorovné přemístění větví, kmenů nebo pařezů s naložením, složením a dopravou do 1000 m pařezů kmenů, průměru přes 300 do 500 mm</t>
  </si>
  <si>
    <t>16</t>
  </si>
  <si>
    <t>162201424</t>
  </si>
  <si>
    <t>Vodorovné přemístění pařezů do 1 km D přes 700 do 900 mm</t>
  </si>
  <si>
    <t>794114456</t>
  </si>
  <si>
    <t>Vodorovné přemístění větví, kmenů nebo pařezů s naložením, složením a dopravou do 1000 m pařezů kmenů, průměru přes 700 do 900 mm</t>
  </si>
  <si>
    <t>17</t>
  </si>
  <si>
    <t>162201520</t>
  </si>
  <si>
    <t>Vodorovné přemístění pařezů do 1 km D přes 900 do 1100 mm</t>
  </si>
  <si>
    <t>1912549812</t>
  </si>
  <si>
    <t>Vodorovné přemístění větví, kmenů nebo pařezů s naložením, složením a dopravou do 1000 m pařezů kmenů, průměru přes 900 do 1100 mm</t>
  </si>
  <si>
    <t>18</t>
  </si>
  <si>
    <t>162301972</t>
  </si>
  <si>
    <t>Příplatek k vodorovnému přemístění pařezů D přes 300 do 500 mm ZKD 1 km</t>
  </si>
  <si>
    <t>-59942527</t>
  </si>
  <si>
    <t>Vodorovné přemístění větví, kmenů nebo pařezů s naložením, složením a dopravou Příplatek k cenám za každých dalších i započatých 1000 m přes 1000 m pařezů kmenů, průměru přes 300 do 500 mm</t>
  </si>
  <si>
    <t>"doprava do vzdálenosti 30km" 29*1</t>
  </si>
  <si>
    <t>19</t>
  </si>
  <si>
    <t>162301974</t>
  </si>
  <si>
    <t>Příplatek k vodorovnému přemístění pařezů D přes 700 do 900 mm ZKD 1 km</t>
  </si>
  <si>
    <t>243289442</t>
  </si>
  <si>
    <t>Vodorovné přemístění větví, kmenů nebo pařezů s naložením, složením a dopravou Příplatek k cenám za každých dalších i započatých 1000 m přes 1000 m pařezů kmenů, průměru přes 700 do 900 mm</t>
  </si>
  <si>
    <t>20</t>
  </si>
  <si>
    <t>162301975</t>
  </si>
  <si>
    <t>Příplatek k vodorovnému přemístění pařezů D přes 900 do 1100 mm ZKD 1 km</t>
  </si>
  <si>
    <t>-1503980570</t>
  </si>
  <si>
    <t>Vodorovné přemístění větví, kmenů nebo pařezů s naložením, složením a dopravou Příplatek k cenám za každých dalších i započatých 1000 m přes 1000 m pařezů kmenů, průměru přes 900 do 1100 mm</t>
  </si>
  <si>
    <t>162751117</t>
  </si>
  <si>
    <t>Vodorovné přemístění přes 9 000 do 10000 m výkopku/sypaniny z horniny třídy těžitelnosti I skupiny 1 až 3</t>
  </si>
  <si>
    <t>238300714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</si>
  <si>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</si>
  <si>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"viz položka čištění a vykopávky pro koryta, odvoz na skládku dle výběru zhotovitele"</t>
  </si>
  <si>
    <t>5,022+1,4</t>
  </si>
  <si>
    <t>22</t>
  </si>
  <si>
    <t>162751119</t>
  </si>
  <si>
    <t>Příplatek k vodorovnému přemístění výkopku/sypaniny z horniny třídy těžitelnosti I skupiny 1 až 3 ZKD 1000 m přes 10000 m</t>
  </si>
  <si>
    <t>1721811662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</si>
  <si>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</si>
  <si>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"doprava do vzdálenosti 30km" 20*6,422</t>
  </si>
  <si>
    <t>23</t>
  </si>
  <si>
    <t>171201221</t>
  </si>
  <si>
    <t>Poplatek za uložení na skládce (skládkovné) zeminy a kamení kód odpadu 17 05 04</t>
  </si>
  <si>
    <t>t</t>
  </si>
  <si>
    <t>-989409934</t>
  </si>
  <si>
    <t>Poplatek za uložení stavebního odpadu na skládce (skládkovné) zeminy a kamení zatříděného do Katalogu odpadů pod kódem 17 05 04</t>
  </si>
  <si>
    <t>"skládka zvolená zhotovitelem"</t>
  </si>
  <si>
    <t>"přepočet na tuny"</t>
  </si>
  <si>
    <t>6,422*1,85</t>
  </si>
  <si>
    <t>24</t>
  </si>
  <si>
    <t>171251201</t>
  </si>
  <si>
    <t>Uložení sypaniny na skládky nebo meziskládky</t>
  </si>
  <si>
    <t>-958767705</t>
  </si>
  <si>
    <t>Uložení sypaniny na skládky nebo meziskládky bez hutnění s upravením uložené sypaniny do předepsaného tvaru</t>
  </si>
  <si>
    <t>25</t>
  </si>
  <si>
    <t>181451123</t>
  </si>
  <si>
    <t>Založení lučního trávníku výsevem pl přes 1000 m2 ve svahu přes 1:2 do 1:1</t>
  </si>
  <si>
    <t>1969592093</t>
  </si>
  <si>
    <t>Založení trávníku na půdě předem připravené plochy přes 1000 m2 výsevem včetně utažení lučního na svahu přes 1:2 do 1:1</t>
  </si>
  <si>
    <t>"břehy nad opevněním stupně a vývaru"</t>
  </si>
  <si>
    <t>"LB + PB" (0,0+1,75)/2*5,55*2</t>
  </si>
  <si>
    <t>"LB+PB do vzd.3,0 m pod stupněm" 2,7*3*2</t>
  </si>
  <si>
    <t>"PB do vzd.1,0 m nad stupněm" 1,7*1</t>
  </si>
  <si>
    <t>"LB do vzd.9,7 m nad stupněm = zasypaná výtrž" 1,7*9,7</t>
  </si>
  <si>
    <t>26</t>
  </si>
  <si>
    <t>M</t>
  </si>
  <si>
    <t>00572474</t>
  </si>
  <si>
    <t>osivo směs travní krajinná-svahová</t>
  </si>
  <si>
    <t>kg</t>
  </si>
  <si>
    <t>-927465993</t>
  </si>
  <si>
    <t>44,103*0,02 'Přepočtené koeficientem množství</t>
  </si>
  <si>
    <t>27</t>
  </si>
  <si>
    <t>182151111</t>
  </si>
  <si>
    <t>Svahování v zářezech v hornině třídy těžitelnosti I skupiny 1 až 3 strojně</t>
  </si>
  <si>
    <t>-1195483851</t>
  </si>
  <si>
    <t>Svahování trvalých svahů do projektovaných profilů strojně s potřebným přemístěním výkopku při svahování v zářezech v hornině třídy těžitelnosti I, skupiny 1 až 3</t>
  </si>
  <si>
    <t>"svahování břehů ve vývaru po vybourání stávajícího opevnění a doplnění zeminy včetně plochy výtrže na LB"</t>
  </si>
  <si>
    <t>"LB + PB" (0,8+2,1)/2*5,55*2</t>
  </si>
  <si>
    <t>"LB pod dlažbou" (1,06+1,67)/2*5</t>
  </si>
  <si>
    <t>"PB pod dlažbou" (1,06+2,01)/2*5</t>
  </si>
  <si>
    <t>28</t>
  </si>
  <si>
    <t>184818231</t>
  </si>
  <si>
    <t>Ochrana kmene průměru do 300 mm bedněním výšky do 2 m</t>
  </si>
  <si>
    <t>-1247685783</t>
  </si>
  <si>
    <t>Ochrana kmene bedněním před poškozením stavebním provozem zřízení včetně odstranění výšky bednění do 2 m průměru kmene do 300 mm</t>
  </si>
  <si>
    <t>"menší stromy na přilehlém pozemku příjezdu" 2</t>
  </si>
  <si>
    <t>29</t>
  </si>
  <si>
    <t>R2</t>
  </si>
  <si>
    <t>Případný poplatek za skládku pařezů</t>
  </si>
  <si>
    <t>743241882</t>
  </si>
  <si>
    <t>"celkem 3 ks pařezů" 3</t>
  </si>
  <si>
    <t>Svislé a kompletní konstrukce</t>
  </si>
  <si>
    <t>30</t>
  </si>
  <si>
    <t>321213345</t>
  </si>
  <si>
    <t>Zdivo nadzákladové z lomového kamene vodních staveb obkladní s vyspárováním</t>
  </si>
  <si>
    <t>-1341539996</t>
  </si>
  <si>
    <t xml:space="preserve">Zdivo nadzákladové z lomového kamene vodních staveb 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</si>
  <si>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"Obklad přelivné hrany a čela stupně řádkovým kamenem tl. 250 mm"</t>
  </si>
  <si>
    <t>"přelivná hrana" 5,85*0,6*0,25</t>
  </si>
  <si>
    <t>"čelo přelivné hrany" 4,44*0,25</t>
  </si>
  <si>
    <t>31</t>
  </si>
  <si>
    <t>321321116</t>
  </si>
  <si>
    <t>Konstrukce vodních staveb ze ŽB mrazuvzdorného tř. C 30/37</t>
  </si>
  <si>
    <t>-780764283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</si>
  <si>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</si>
  <si>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"zakončovací práh pod stupněm - plocha 4,72m2" 4,72*0,55</t>
  </si>
  <si>
    <t>"deska pode dnem vývaru" (1,0+2,0)/2*4,7*0,2</t>
  </si>
  <si>
    <t>"patky pod opevněním břehů vývaru"1,15*0,50*4,7*2</t>
  </si>
  <si>
    <t>"přelivná hrana - plocha 12,64 m2" 12,64 * 0,35 + 0,55 * 3,0 * 0,62</t>
  </si>
  <si>
    <t>32</t>
  </si>
  <si>
    <t>321351010</t>
  </si>
  <si>
    <t>Bednění konstrukcí vodních staveb rovinné - zřízení</t>
  </si>
  <si>
    <t>-1206984550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</si>
  <si>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</si>
  <si>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"čelní stěny prahu - horní část výšky 1,1m - plocha prahu 4,22m2 " 4,22*2</t>
  </si>
  <si>
    <t>"patky pod opevněním (z čela 0,85 m, zadní strana 0,3m)" 5,0*(0,85+0,3)*2</t>
  </si>
  <si>
    <t>"přelivná hrana čelní stěna na hloubku 2,25m"9,38</t>
  </si>
  <si>
    <t>"přelivná hrana zadní stěna na hloubku 1,0m"5,88</t>
  </si>
  <si>
    <t>33</t>
  </si>
  <si>
    <t>321352010</t>
  </si>
  <si>
    <t>Bednění konstrukcí vodních staveb rovinné - odstranění</t>
  </si>
  <si>
    <t>-419455248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</si>
  <si>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</si>
  <si>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34</t>
  </si>
  <si>
    <t>321368211</t>
  </si>
  <si>
    <t>Výztuž železobetonových konstrukcí vodních staveb ze svařovaných sítí</t>
  </si>
  <si>
    <t>405851843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</si>
  <si>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</si>
  <si>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"KY 49 8/100/100"</t>
  </si>
  <si>
    <t>"práh oboustranně" 4,73*2*0,0079</t>
  </si>
  <si>
    <t>"přelivná hrana" 12,65*2*0,0079</t>
  </si>
  <si>
    <t>"dno" (1,0+2,0)/2*4,7*0,0079</t>
  </si>
  <si>
    <t>"pasy" 1,15*4,7*2*2*0,0079</t>
  </si>
  <si>
    <t>Vodorovné konstrukce</t>
  </si>
  <si>
    <t>35</t>
  </si>
  <si>
    <t>451571111</t>
  </si>
  <si>
    <t>Lože pod dlažby ze štěrkopísku vrstva tl do 100 mm</t>
  </si>
  <si>
    <t>649394233</t>
  </si>
  <si>
    <t xml:space="preserve">Lože pod dlažby  ze štěrkopísků, tl. vrstvy do 100 mm</t>
  </si>
  <si>
    <t>"pod dlažbou případně betonem"</t>
  </si>
  <si>
    <t>"pode dnem vývaru" (1,0+2,0)/2*4,7</t>
  </si>
  <si>
    <t>"pod základovými pasy" 0,5*4,7*2</t>
  </si>
  <si>
    <t>"pod zakončovacím prahem"0,55*4+0,9*5,5</t>
  </si>
  <si>
    <t>"žabovky před a pod stupněm v délce 4,0 m" 4,0*1,1</t>
  </si>
  <si>
    <t>36</t>
  </si>
  <si>
    <t>465511524R</t>
  </si>
  <si>
    <t>Dlažba z lomového kamene do malty s vyplněním spár maltou a vyspárováním pl přes 20 m2 tl 400 mm</t>
  </si>
  <si>
    <t>1736926177</t>
  </si>
  <si>
    <t>Dlažba z lomového kamene upraveného vodorovná nebo plocha ve sklonu do 1:1 s dodáním hmot do cementové malty, s vyplněním spár a s vyspárováním cementovou maltou v ploše přes 20 m2, tl. 400 mm</t>
  </si>
  <si>
    <t>"dlažba ve dně vývaru na betonovou desku" (2,0+1,0)/2*5,0</t>
  </si>
  <si>
    <t>"opevnění břehů vývaru PB"(1,06+2,01)/2*5,0</t>
  </si>
  <si>
    <t>"opevnění břehů vývaru LB"(1,06+1,67)/2*5,0</t>
  </si>
  <si>
    <t>37</t>
  </si>
  <si>
    <t>465922113</t>
  </si>
  <si>
    <t>Kladení dlažby z betonových desek tl do 200 mm hmotnosti přes 90 do 1500 kg s vyplněním spár drnem</t>
  </si>
  <si>
    <t>1644346455</t>
  </si>
  <si>
    <t xml:space="preserve">Kladení dlažby z betonových desek a tvárnic na sucho  hmotnosti jednotlivých desek nebo tvárnic přes 90 do 1 500 kg tl. desek do 200 mm s vyplněním spár těženým kamenivem</t>
  </si>
  <si>
    <t>"napojení opevnění toku na stupeň - stávající žlabovky v délce 4,0 m"</t>
  </si>
  <si>
    <t>"před stavbou budou rozebrány a po dokončení stupně položeny nové žlabovky do nového lože" 4*1,1</t>
  </si>
  <si>
    <t>38</t>
  </si>
  <si>
    <t>59227036R</t>
  </si>
  <si>
    <t>žlab odvodňovací betonový 500x1100x328,5mm</t>
  </si>
  <si>
    <t>721112308</t>
  </si>
  <si>
    <t>"v celém rozsahu budou použity nové žlabovky TBZ 50/110/23"4</t>
  </si>
  <si>
    <t>"nepoškozené žlabovky z opravovaného úseku budou použity v objektu SO 2"</t>
  </si>
  <si>
    <t>Ostatní konstrukce a práce, bourání</t>
  </si>
  <si>
    <t>39</t>
  </si>
  <si>
    <t>961044111</t>
  </si>
  <si>
    <t>Bourání základů z betonu prostého</t>
  </si>
  <si>
    <t>-1079106270</t>
  </si>
  <si>
    <t xml:space="preserve">Bourání základů z betonu  prostého</t>
  </si>
  <si>
    <t>"dno stávajícího vývaru-předpoklad, je trvale zatopeno spodní vodou"</t>
  </si>
  <si>
    <t>"dno vývaru" (2,6+1,6)/2*5,7*0,35</t>
  </si>
  <si>
    <t>"přelivná hrana komplet - 12,64 m2" 12,64*0,6+0,6*0,3*3,3</t>
  </si>
  <si>
    <t>997</t>
  </si>
  <si>
    <t>Přesun sutě</t>
  </si>
  <si>
    <t>40</t>
  </si>
  <si>
    <t>997221615</t>
  </si>
  <si>
    <t>Poplatek za uložení na skládce (skládkovné) stavebního odpadu betonového kód odpadu 17 01 01</t>
  </si>
  <si>
    <t>2075171177</t>
  </si>
  <si>
    <t>Poplatek za uložení stavebního odpadu na skládce (skládkovné) z prostého betonu zatříděného do Katalogu odpadů pod kódem 17 01 01</t>
  </si>
  <si>
    <t>41</t>
  </si>
  <si>
    <t>997321511</t>
  </si>
  <si>
    <t>Vodorovná doprava suti a vybouraných hmot po suchu do 1 km</t>
  </si>
  <si>
    <t>598212257</t>
  </si>
  <si>
    <t xml:space="preserve">Vodorovná doprava suti a vybouraných hmot  bez naložení, s vyložením a hrubým urovnáním po suchu, na vzdálenost do 1 km</t>
  </si>
  <si>
    <t>42</t>
  </si>
  <si>
    <t>997321519</t>
  </si>
  <si>
    <t>Příplatek ZKD 1 km vodorovné dopravy suti a vybouraných hmot po suchu</t>
  </si>
  <si>
    <t>-908507276</t>
  </si>
  <si>
    <t xml:space="preserve">Vodorovná doprava suti a vybouraných hmot  bez naložení, s vyložením a hrubým urovnáním po suchu, na vzdálenost Příplatek k cenám za každý další i započatý 1 km přes 1 km</t>
  </si>
  <si>
    <t>"doprava do vzdálenosti 30km" 29*34,96</t>
  </si>
  <si>
    <t>43</t>
  </si>
  <si>
    <t>R5</t>
  </si>
  <si>
    <t>Zasypání výtrže zeminou včetně doplnění zeminy pod opevnění vývaru</t>
  </si>
  <si>
    <t>-11950189</t>
  </si>
  <si>
    <t>"zasypání LB výtrže zeminou včetně nákupu a dovozu vhodné zeminy, zhutnění a urovnání" 5,5</t>
  </si>
  <si>
    <t>998</t>
  </si>
  <si>
    <t>Přesun hmot</t>
  </si>
  <si>
    <t>44</t>
  </si>
  <si>
    <t>998332011</t>
  </si>
  <si>
    <t>Přesun hmot pro úpravy vodních toků a kanály</t>
  </si>
  <si>
    <t>-922460065</t>
  </si>
  <si>
    <t xml:space="preserve">Přesun hmot pro úpravy vodních toků a kanály, hráze rybníků apod.  dopravní vzdálenost do 500 m</t>
  </si>
  <si>
    <t>223522 - 2 - SO 2 - Odstranění nánosů z koryta</t>
  </si>
  <si>
    <t>-849569778</t>
  </si>
  <si>
    <t>"viz. TZ kapitola č.5 - zákres je proveden v situaci"</t>
  </si>
  <si>
    <t>"odstranění náletových dřevin ze dna a břehů toku"</t>
  </si>
  <si>
    <t>"řKm 3,9855" 50</t>
  </si>
  <si>
    <t>"řKm 4,0025" 20</t>
  </si>
  <si>
    <t>112151014</t>
  </si>
  <si>
    <t>Volné kácení stromů s rozřezáním a odvětvením D kmene přes 400 do 500 mm</t>
  </si>
  <si>
    <t>-1711281719</t>
  </si>
  <si>
    <t>Pokácení stromu volné v celku s odřezáním kmene a s odvětvením průměru kmene přes 400 do 500 mm</t>
  </si>
  <si>
    <t xml:space="preserve">"vrba vícekmenná  - 2 kmeny ř.KM 4,1133"2</t>
  </si>
  <si>
    <t>287234273</t>
  </si>
  <si>
    <t>"štěpkování větví stromů z břehů a dna toku, stromy jsou označeny v situaci"</t>
  </si>
  <si>
    <t>-709652582</t>
  </si>
  <si>
    <t>"štěpkování hustého porostu z břehů a dna toku - keře jsou označeny v situaci"</t>
  </si>
  <si>
    <t>112201152</t>
  </si>
  <si>
    <t>Odstranění pařezů D přes 0,2 do 0,3 m ve svahu přes 1:2 do 1:1 s odklizením do 20 m a zasypáním jámy</t>
  </si>
  <si>
    <t>-714910132</t>
  </si>
  <si>
    <t>Odstranění pařezu na svahu přes 1:2 do 1:1 o průměru pařezu na řezné ploše přes 200 do 300 mm</t>
  </si>
  <si>
    <t>"odstranění pařezů stromů z břehů toku, stromy jsou označeny v situaci"</t>
  </si>
  <si>
    <t>"ř.Km 4,0294 - vrba PB" 1</t>
  </si>
  <si>
    <t>112201155</t>
  </si>
  <si>
    <t>Odstranění pařezů D přes 0,5 do 0,6 m ve svahu přes 1:2 do 1:1 s odklizením do 20 m a zasypáním jámy</t>
  </si>
  <si>
    <t>-1324337281</t>
  </si>
  <si>
    <t>Odstranění pařezu na svahu přes 1:2 do 1:1 o průměru pařezu na řezné ploše přes 500 do 600 mm</t>
  </si>
  <si>
    <t>"ř.Km 4,1133 - PB - dvojkmen - vrba, u země jeden kmen" 1</t>
  </si>
  <si>
    <t>"ř.Km 4,014 a 4,0475 - staré pařezy" 2</t>
  </si>
  <si>
    <t>-1367172474</t>
  </si>
  <si>
    <t>"odstranění nánosů z koryta - viz. jednotlivé příčné řezy"</t>
  </si>
  <si>
    <t>"ve výpočtech je započítán i objem sedimentů pod lávkami a mosty"</t>
  </si>
  <si>
    <t>"ZÚ-PF1" (0,0+0,53)/2*90,7</t>
  </si>
  <si>
    <t>"PF1-PF2" (0,53+0,64)/2*29,5</t>
  </si>
  <si>
    <t>"PF2-PF3" (0,64+0,52)/2*60,3</t>
  </si>
  <si>
    <t>"PF3-PF4" (0,52+0,42)/2*35,2</t>
  </si>
  <si>
    <t>"PF4-PF5" (0,42+0,72)/2*42,8</t>
  </si>
  <si>
    <t>"PF5-PF6" (0,72+1,05)/2*31,2</t>
  </si>
  <si>
    <t>"PF6-práh" (1,05+1,05)/2*4,95</t>
  </si>
  <si>
    <t>162201412</t>
  </si>
  <si>
    <t>Vodorovné přemístění kmenů stromů listnatých do 1 km D kmene přes 300 do 500 mm</t>
  </si>
  <si>
    <t>278301661</t>
  </si>
  <si>
    <t>Vodorovné přemístění větví, kmenů nebo pařezů s naložením, složením a dopravou do 1000 m kmenů stromů listnatých, průměru přes 300 do 500 mm</t>
  </si>
  <si>
    <t xml:space="preserve">"vrba vícekmenná  - 2 kmeny ř.KM 4,1133"</t>
  </si>
  <si>
    <t>"na meziskládku, odtud si je odveze provoz Povodí Moravy, s.p."2</t>
  </si>
  <si>
    <t>162201421</t>
  </si>
  <si>
    <t>Vodorovné přemístění pařezů do 1 km D přes 100 do 300 mm</t>
  </si>
  <si>
    <t>-1223181485</t>
  </si>
  <si>
    <t>Vodorovné přemístění větví, kmenů nebo pařezů s naložením, složením a dopravou do 1000 m pařezů kmenů, průměru přes 100 do 300 mm</t>
  </si>
  <si>
    <t>"odvoz starých pařezů stromů z břehů a dna toku,pařezy jsou označeny v situaci"</t>
  </si>
  <si>
    <t>162201423</t>
  </si>
  <si>
    <t>Vodorovné přemístění pařezů do 1 km D přes 500 do 700 mm</t>
  </si>
  <si>
    <t>990019920</t>
  </si>
  <si>
    <t>Vodorovné přemístění větví, kmenů nebo pařezů s naložením, složením a dopravou do 1000 m pařezů kmenů, průměru přes 500 do 700 mm</t>
  </si>
  <si>
    <t>"odvoz pařezů stromů z břehů a dna toku, stromy jsou označeny v situaci"</t>
  </si>
  <si>
    <t>162301971</t>
  </si>
  <si>
    <t>Příplatek k vodorovnému přemístění pařezů D přes 100 do 300 mm ZKD 1 km</t>
  </si>
  <si>
    <t>-1117583778</t>
  </si>
  <si>
    <t>Vodorovné přemístění větví, kmenů nebo pařezů s naložením, složením a dopravou Příplatek k cenám za každých dalších i započatých 1000 m přes 1000 m pařezů kmenů, průměru přes 100 do 300 mm</t>
  </si>
  <si>
    <t>"přeprava do 30 km" 29*1</t>
  </si>
  <si>
    <t>514497529</t>
  </si>
  <si>
    <t>"doprava do vzdálenosti 30km" 29*3</t>
  </si>
  <si>
    <t>-1574496816</t>
  </si>
  <si>
    <t>"sedimenty z toku" 150,018</t>
  </si>
  <si>
    <t>345853802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</si>
  <si>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</si>
  <si>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"doprava do vzdálenosti 30 km" 20*150,018</t>
  </si>
  <si>
    <t>-1036906217</t>
  </si>
  <si>
    <t>"zhotovitel zajistí nové rozbory sedimentů dle platné vyhlášky, které jsou nutné pro uložení sedimentů na skládku, přepočet na tuny"</t>
  </si>
  <si>
    <t>150,018*1,85</t>
  </si>
  <si>
    <t>-1798495429</t>
  </si>
  <si>
    <t xml:space="preserve">"břehy nad opevněním dna po svahování" </t>
  </si>
  <si>
    <t>580,269</t>
  </si>
  <si>
    <t>-2128652845</t>
  </si>
  <si>
    <t>580,269*0,02 'Přepočtené koeficientem množství</t>
  </si>
  <si>
    <t>-1175821856</t>
  </si>
  <si>
    <t>"svahování břehů po odtěžení nánosů z koryta nad opevněním dna betonovými žlabovkami"</t>
  </si>
  <si>
    <t>"ZÚ-PF1" (0,00+2,08)/2*90,7</t>
  </si>
  <si>
    <t>"PF1-PF2" (2,08+1,75)/2*29,5</t>
  </si>
  <si>
    <t>"PF2-PF3" (1,75+2,87)/2*60,3</t>
  </si>
  <si>
    <t>"PF3-PF4" (2,87+2,15)/2*35,2</t>
  </si>
  <si>
    <t>"PF4-PF5" (2,15+2,35)/2*42,8</t>
  </si>
  <si>
    <t>"PF5-PF6" (2,35+3,35)/2*31,2</t>
  </si>
  <si>
    <t>"PF6-práh" (3,35+3,35)/2*4,95</t>
  </si>
  <si>
    <t>-1723860401</t>
  </si>
  <si>
    <t>184818232</t>
  </si>
  <si>
    <t>Ochrana kmene průměru přes 300 do 500 mm bedněním výšky do 2 m</t>
  </si>
  <si>
    <t>-798324670</t>
  </si>
  <si>
    <t>Ochrana kmene bedněním před poškozením stavebním provozem zřízení včetně odstranění výšky bednění do 2 m průměru kmene přes 300 do 500 mm</t>
  </si>
  <si>
    <t>R1</t>
  </si>
  <si>
    <t xml:space="preserve">Příplatek za ztížené čištění otevřených koryt vodotečí š dna do 2,5  m v hornoině tř.3, ruční výkop</t>
  </si>
  <si>
    <t>-548424588</t>
  </si>
  <si>
    <t xml:space="preserve">"ztížené čištění koryta v blízkosti lávek a mostů (i pod nimi), při křížení se sítěmi (např. vodovod, kanalizace, plyn)  </t>
  </si>
  <si>
    <t>"lávky a mosty = 1,0+6,6+5,8, prům.sedimentů 0,65 m3/bm"(1,0+6,6+5,8)*0,65</t>
  </si>
  <si>
    <t>1340120244</t>
  </si>
  <si>
    <t>"celkem 4 ks pařezů" 4</t>
  </si>
  <si>
    <t>R4</t>
  </si>
  <si>
    <t>Očištění mechanické stavajícího opevnění dna a břehů betonovými žlabovkami</t>
  </si>
  <si>
    <t>2141201048</t>
  </si>
  <si>
    <t>"očištění žlabovek - opevnění dna v délce 312,73m - ř.KM 3,8312-4,12585"</t>
  </si>
  <si>
    <t>1,0*312,73</t>
  </si>
  <si>
    <t>-889831316</t>
  </si>
  <si>
    <t>"štěrkopísek pod betonové žlabovky při opravách poškozených částí během čištění"</t>
  </si>
  <si>
    <t>"odhad nutnosti znovu osadit žlabovku - 15,0m</t>
  </si>
  <si>
    <t>"žlabovka š.1,0m" 1,1*15,0</t>
  </si>
  <si>
    <t>825461343</t>
  </si>
  <si>
    <t>"doplnění dlažby v místech, kde po vyčištění koryta nebyla žlabovka nalezena nebo je žlabovka poškozená - 6m2 "6*1,1</t>
  </si>
  <si>
    <t>"předpoklad oprav uložení stávajících žlabovek na délce 9,0 m " 9*1,1</t>
  </si>
  <si>
    <t>-660373962</t>
  </si>
  <si>
    <t>"v úsecích , kde chybí - nové žlabovky TBZ 50/110/23"6,0</t>
  </si>
  <si>
    <t>"nepoškozené žlabovky z SO 1 mohou být použity v tomto objektu"</t>
  </si>
  <si>
    <t>-1165611930</t>
  </si>
  <si>
    <t>223522-3 - SO 3 -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</si>
  <si>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</si>
  <si>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</si>
  <si>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</si>
  <si>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</si>
  <si>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</si>
  <si>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</si>
  <si>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</si>
  <si>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</si>
  <si>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</si>
  <si>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soubor</t>
  </si>
  <si>
    <t>1024</t>
  </si>
  <si>
    <t>-1593060746</t>
  </si>
  <si>
    <t>"geodetické zaměření hranic (312,73 m oboustranně) pozemků a opravovaného stupně ř.Km 4,131" 1</t>
  </si>
  <si>
    <t>VRN3</t>
  </si>
  <si>
    <t>Zařízení staveniště</t>
  </si>
  <si>
    <t>030001000</t>
  </si>
  <si>
    <t>kompl.</t>
  </si>
  <si>
    <t>1616745562</t>
  </si>
  <si>
    <t>"vybavení staveniště buňkou, oplocením, mobilním WC atd. a to na pozemku dle dohody s TDI a obcí Lutín (Třebčín)" 1</t>
  </si>
  <si>
    <t>0300-R10</t>
  </si>
  <si>
    <t>Biologický dozor po dobu stavby</t>
  </si>
  <si>
    <t>Soubor</t>
  </si>
  <si>
    <t>1452653310</t>
  </si>
  <si>
    <t>Biologický dozor</t>
  </si>
  <si>
    <t>"doporučení dozoru vyplynulo z koordinovaného stanoviska"</t>
  </si>
  <si>
    <t>"včetně biologického průzkumu na možný výskyt chráněných živočichů-obojživelníků"</t>
  </si>
  <si>
    <t xml:space="preserve">"prováděný odpovědnou a oprávněnou osobou před zahájení  stavby a po celou dobu stavby"  1</t>
  </si>
  <si>
    <t>0300-R15</t>
  </si>
  <si>
    <t>Odlov a záchranný transfer ryb a vodních živočichů</t>
  </si>
  <si>
    <t>-1766782880</t>
  </si>
  <si>
    <t>0300-R20</t>
  </si>
  <si>
    <t>Vyhotovení dokumentace skutečného provedení</t>
  </si>
  <si>
    <t>kompl</t>
  </si>
  <si>
    <t>-881236343</t>
  </si>
  <si>
    <t>"v papírové a elektronické podobě- dle smlouvy o dílo" 1</t>
  </si>
  <si>
    <t>R-10</t>
  </si>
  <si>
    <t>Havarijní a povodňový plán			</t>
  </si>
  <si>
    <t>1540235348</t>
  </si>
  <si>
    <t>"vypracování plánů zhotovitelem a jejich schválení" 1</t>
  </si>
  <si>
    <t>R-11</t>
  </si>
  <si>
    <t>Přechodné dopravní značení			</t>
  </si>
  <si>
    <t>366511944</t>
  </si>
  <si>
    <t>"zhotovitel zpracuje a odsouhlasí PDZ a následně rozmístí značky, např. v místě výjezdu vozidel stavby na silnici"1</t>
  </si>
  <si>
    <t>R-4</t>
  </si>
  <si>
    <t>Vytýčení inž. sítí před stavbou a ochrana inž. sítí před poškozením v průběhu stavby</t>
  </si>
  <si>
    <t>1338136528</t>
  </si>
  <si>
    <t>R-6</t>
  </si>
  <si>
    <t>Čištění komunkací - mechanicky</t>
  </si>
  <si>
    <t>122562460</t>
  </si>
  <si>
    <t>"vždy po výjezdu znečištěného vozidla ze stavby na asfaltovou silnici"1</t>
  </si>
  <si>
    <t>R-7</t>
  </si>
  <si>
    <t>Čištění komunikací - vodou</t>
  </si>
  <si>
    <t>1044658108</t>
  </si>
  <si>
    <t>R-8</t>
  </si>
  <si>
    <t>Uvedení využívaných ploch do původního stavu			</t>
  </si>
  <si>
    <t>-1769217806</t>
  </si>
  <si>
    <t>"týká se to všech pozemků dotčených stavbou nebo příjezdem na stavbu, travnatých ploch i ploch s povrchem asfaltovým"</t>
  </si>
  <si>
    <t>"včetně pozemků v soukromém vlastnictví"</t>
  </si>
  <si>
    <t>"provedení fotodokumentace jednotlivých pozemků a staveb dotčených stavbou před zahájením stavby" 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</si>
</sst>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223522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Deštná, Třebčín - oprava stupně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Třebčín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26. 8. 2022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Povodí Moravy, s.p.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>Ing. Kauer Miroslav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24.7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'223522 - 1 - SO 1 - Oprav...'!J30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'223522 - 1 - SO 1 - Oprav...'!P123</f>
        <v>0</v>
      </c>
      <c r="AV95" s="128">
        <f>'223522 - 1 - SO 1 - Oprav...'!J33</f>
        <v>0</v>
      </c>
      <c r="AW95" s="128">
        <f>'223522 - 1 - SO 1 - Oprav...'!J34</f>
        <v>0</v>
      </c>
      <c r="AX95" s="128">
        <f>'223522 - 1 - SO 1 - Oprav...'!J35</f>
        <v>0</v>
      </c>
      <c r="AY95" s="128">
        <f>'223522 - 1 - SO 1 - Oprav...'!J36</f>
        <v>0</v>
      </c>
      <c r="AZ95" s="128">
        <f>'223522 - 1 - SO 1 - Oprav...'!F33</f>
        <v>0</v>
      </c>
      <c r="BA95" s="128">
        <f>'223522 - 1 - SO 1 - Oprav...'!F34</f>
        <v>0</v>
      </c>
      <c r="BB95" s="128">
        <f>'223522 - 1 - SO 1 - Oprav...'!F35</f>
        <v>0</v>
      </c>
      <c r="BC95" s="128">
        <f>'223522 - 1 - SO 1 - Oprav...'!F36</f>
        <v>0</v>
      </c>
      <c r="BD95" s="130">
        <f>'223522 - 1 - SO 1 - Oprav...'!F37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24.7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'223522 - 2 - SO 2 - Odstr...'!J30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'223522 - 2 - SO 2 - Odstr...'!P121</f>
        <v>0</v>
      </c>
      <c r="AV96" s="128">
        <f>'223522 - 2 - SO 2 - Odstr...'!J33</f>
        <v>0</v>
      </c>
      <c r="AW96" s="128">
        <f>'223522 - 2 - SO 2 - Odstr...'!J34</f>
        <v>0</v>
      </c>
      <c r="AX96" s="128">
        <f>'223522 - 2 - SO 2 - Odstr...'!J35</f>
        <v>0</v>
      </c>
      <c r="AY96" s="128">
        <f>'223522 - 2 - SO 2 - Odstr...'!J36</f>
        <v>0</v>
      </c>
      <c r="AZ96" s="128">
        <f>'223522 - 2 - SO 2 - Odstr...'!F33</f>
        <v>0</v>
      </c>
      <c r="BA96" s="128">
        <f>'223522 - 2 - SO 2 - Odstr...'!F34</f>
        <v>0</v>
      </c>
      <c r="BB96" s="128">
        <f>'223522 - 2 - SO 2 - Odstr...'!F35</f>
        <v>0</v>
      </c>
      <c r="BC96" s="128">
        <f>'223522 - 2 - SO 2 - Odstr...'!F36</f>
        <v>0</v>
      </c>
      <c r="BD96" s="130">
        <f>'223522 - 2 - SO 2 - Odstr...'!F37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7" customFormat="1" ht="24.75" customHeight="1">
      <c r="A97" s="119" t="s">
        <v>79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'223522-3 - SO 3 - Vedlejš...'!J30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32">
        <v>0</v>
      </c>
      <c r="AT97" s="133">
        <f>ROUND(SUM(AV97:AW97),2)</f>
        <v>0</v>
      </c>
      <c r="AU97" s="134">
        <f>'223522-3 - SO 3 - Vedlejš...'!P119</f>
        <v>0</v>
      </c>
      <c r="AV97" s="133">
        <f>'223522-3 - SO 3 - Vedlejš...'!J33</f>
        <v>0</v>
      </c>
      <c r="AW97" s="133">
        <f>'223522-3 - SO 3 - Vedlejš...'!J34</f>
        <v>0</v>
      </c>
      <c r="AX97" s="133">
        <f>'223522-3 - SO 3 - Vedlejš...'!J35</f>
        <v>0</v>
      </c>
      <c r="AY97" s="133">
        <f>'223522-3 - SO 3 - Vedlejš...'!J36</f>
        <v>0</v>
      </c>
      <c r="AZ97" s="133">
        <f>'223522-3 - SO 3 - Vedlejš...'!F33</f>
        <v>0</v>
      </c>
      <c r="BA97" s="133">
        <f>'223522-3 - SO 3 - Vedlejš...'!F34</f>
        <v>0</v>
      </c>
      <c r="BB97" s="133">
        <f>'223522-3 - SO 3 - Vedlejš...'!F35</f>
        <v>0</v>
      </c>
      <c r="BC97" s="133">
        <f>'223522-3 - SO 3 - Vedlejš...'!F36</f>
        <v>0</v>
      </c>
      <c r="BD97" s="135">
        <f>'223522-3 - SO 3 - Vedlejš...'!F37</f>
        <v>0</v>
      </c>
      <c r="BE97" s="7"/>
      <c r="BT97" s="131" t="s">
        <v>83</v>
      </c>
      <c r="BV97" s="131" t="s">
        <v>77</v>
      </c>
      <c r="BW97" s="131" t="s">
        <v>91</v>
      </c>
      <c r="BX97" s="131" t="s">
        <v>5</v>
      </c>
      <c r="CL97" s="131" t="s">
        <v>1</v>
      </c>
      <c r="CM97" s="131" t="s">
        <v>85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dcKw4o6MIBSq/Ki6q2o+Ov/U9kKqKtZX0TpmiPtJB0k/xXXGZK3zQwqR1dAkRDoXawItNZhUisnSo8utdxf4Mg==" hashValue="bDgSnWV2Pz6M2I7YdREAnIoi9gwtDui5SNmBjrNj9J9s+erDj1rgEQuXuLGdllQR/hT7whRq78w9N1cALkmIXw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223522 - 1 - SO 1 - Oprav...'!C2" display="/"/>
    <hyperlink ref="A96" location="'223522 - 2 - SO 2 - Odstr...'!C2" display="/"/>
    <hyperlink ref="A97" location="'223522-3 - SO 3 - Vedlej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Deštná, Třebčín - oprava stupně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26. 8. 2022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26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ROUND((SUM(BE123:BE314)),  2)</f>
        <v>0</v>
      </c>
      <c r="G33" s="38"/>
      <c r="H33" s="38"/>
      <c r="I33" s="155">
        <v>0.20999999999999999</v>
      </c>
      <c r="J33" s="154">
        <f>ROUND(((SUM(BE123:BE314))*I33),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ROUND((SUM(BF123:BF314)),  2)</f>
        <v>0</v>
      </c>
      <c r="G34" s="38"/>
      <c r="H34" s="38"/>
      <c r="I34" s="155">
        <v>0.14999999999999999</v>
      </c>
      <c r="J34" s="154">
        <f>ROUND(((SUM(BF123:BF314))*I34),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ROUND((SUM(BG123:BG314)),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ROUND((SUM(BH123:BH314)),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ROUND((SUM(BI123:BI314)),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Deštná, Třebčín - oprava stupně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223522 - 1 - SO 1 - Oprava stupně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Třebčín</v>
      </c>
      <c r="G89" s="40"/>
      <c r="H89" s="40"/>
      <c r="I89" s="32" t="s">
        <v>22</v>
      </c>
      <c r="J89" s="79" t="str">
        <f>IF(J12="","",J12)</f>
        <v>26. 8. 2022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30</v>
      </c>
      <c r="J91" s="36" t="str">
        <f>E21</f>
        <v>Povodí Moravy, s.p.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Ing. Kauer Miroslav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96</v>
      </c>
      <c r="D94" s="176"/>
      <c r="E94" s="176"/>
      <c r="F94" s="176"/>
      <c r="G94" s="176"/>
      <c r="H94" s="176"/>
      <c r="I94" s="176"/>
      <c r="J94" s="177" t="s">
        <v>97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98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79"/>
      <c r="C97" s="180"/>
      <c r="D97" s="181" t="s">
        <v>100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101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102</v>
      </c>
      <c r="E99" s="188"/>
      <c r="F99" s="188"/>
      <c r="G99" s="188"/>
      <c r="H99" s="188"/>
      <c r="I99" s="188"/>
      <c r="J99" s="189">
        <f>J234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103</v>
      </c>
      <c r="E100" s="188"/>
      <c r="F100" s="188"/>
      <c r="G100" s="188"/>
      <c r="H100" s="188"/>
      <c r="I100" s="188"/>
      <c r="J100" s="189">
        <f>J270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104</v>
      </c>
      <c r="E101" s="188"/>
      <c r="F101" s="188"/>
      <c r="G101" s="188"/>
      <c r="H101" s="188"/>
      <c r="I101" s="188"/>
      <c r="J101" s="189">
        <f>J293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105</v>
      </c>
      <c r="E102" s="188"/>
      <c r="F102" s="188"/>
      <c r="G102" s="188"/>
      <c r="H102" s="188"/>
      <c r="I102" s="188"/>
      <c r="J102" s="189">
        <f>J300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106</v>
      </c>
      <c r="E103" s="188"/>
      <c r="F103" s="188"/>
      <c r="G103" s="188"/>
      <c r="H103" s="188"/>
      <c r="I103" s="188"/>
      <c r="J103" s="189">
        <f>J312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107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Deštná, Třebčín - oprava stupně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93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223522 - 1 - SO 1 - Oprava stupně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Třebčín</v>
      </c>
      <c r="G117" s="40"/>
      <c r="H117" s="40"/>
      <c r="I117" s="32" t="s">
        <v>22</v>
      </c>
      <c r="J117" s="79" t="str">
        <f>IF(J12="","",J12)</f>
        <v>26. 8. 2022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Povodí Moravy, s.p.</v>
      </c>
      <c r="G119" s="40"/>
      <c r="H119" s="40"/>
      <c r="I119" s="32" t="s">
        <v>30</v>
      </c>
      <c r="J119" s="36" t="str">
        <f>E21</f>
        <v>Povodí Moravy, s.p.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32</v>
      </c>
      <c r="J120" s="36" t="str">
        <f>E24</f>
        <v>Ing. Kauer Miroslav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108</v>
      </c>
      <c r="D122" s="194" t="s">
        <v>60</v>
      </c>
      <c r="E122" s="194" t="s">
        <v>56</v>
      </c>
      <c r="F122" s="194" t="s">
        <v>57</v>
      </c>
      <c r="G122" s="194" t="s">
        <v>109</v>
      </c>
      <c r="H122" s="194" t="s">
        <v>110</v>
      </c>
      <c r="I122" s="194" t="s">
        <v>111</v>
      </c>
      <c r="J122" s="195" t="s">
        <v>97</v>
      </c>
      <c r="K122" s="196" t="s">
        <v>112</v>
      </c>
      <c r="L122" s="197"/>
      <c r="M122" s="100" t="s">
        <v>1</v>
      </c>
      <c r="N122" s="101" t="s">
        <v>39</v>
      </c>
      <c r="O122" s="101" t="s">
        <v>113</v>
      </c>
      <c r="P122" s="101" t="s">
        <v>114</v>
      </c>
      <c r="Q122" s="101" t="s">
        <v>115</v>
      </c>
      <c r="R122" s="101" t="s">
        <v>116</v>
      </c>
      <c r="S122" s="101" t="s">
        <v>117</v>
      </c>
      <c r="T122" s="102" t="s">
        <v>118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119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</f>
        <v>0</v>
      </c>
      <c r="Q123" s="104"/>
      <c r="R123" s="200">
        <f>R124</f>
        <v>39.139009540000004</v>
      </c>
      <c r="S123" s="104"/>
      <c r="T123" s="201">
        <f>T124</f>
        <v>34.960000000000001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74</v>
      </c>
      <c r="AU123" s="17" t="s">
        <v>99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74</v>
      </c>
      <c r="E124" s="206" t="s">
        <v>120</v>
      </c>
      <c r="F124" s="206" t="s">
        <v>121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P125+P234+P270+P293+P300+P312</f>
        <v>0</v>
      </c>
      <c r="Q124" s="211"/>
      <c r="R124" s="212">
        <f>R125+R234+R270+R293+R300+R312</f>
        <v>39.139009540000004</v>
      </c>
      <c r="S124" s="211"/>
      <c r="T124" s="213">
        <f>T125+T234+T270+T293+T300+T312</f>
        <v>34.960000000000001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83</v>
      </c>
      <c r="AT124" s="215" t="s">
        <v>74</v>
      </c>
      <c r="AU124" s="215" t="s">
        <v>75</v>
      </c>
      <c r="AY124" s="214" t="s">
        <v>122</v>
      </c>
      <c r="BK124" s="216">
        <f>BK125+BK234+BK270+BK293+BK300+BK312</f>
        <v>0</v>
      </c>
    </row>
    <row r="125" s="12" customFormat="1" ht="22.8" customHeight="1">
      <c r="A125" s="12"/>
      <c r="B125" s="203"/>
      <c r="C125" s="204"/>
      <c r="D125" s="205" t="s">
        <v>74</v>
      </c>
      <c r="E125" s="217" t="s">
        <v>83</v>
      </c>
      <c r="F125" s="217" t="s">
        <v>123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SUM(P126:P233)</f>
        <v>0</v>
      </c>
      <c r="Q125" s="211"/>
      <c r="R125" s="212">
        <f>SUM(R126:R233)</f>
        <v>0.19408200000000003</v>
      </c>
      <c r="S125" s="211"/>
      <c r="T125" s="213">
        <f>SUM(T126:T233)</f>
        <v>10.224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83</v>
      </c>
      <c r="AT125" s="215" t="s">
        <v>74</v>
      </c>
      <c r="AU125" s="215" t="s">
        <v>83</v>
      </c>
      <c r="AY125" s="214" t="s">
        <v>122</v>
      </c>
      <c r="BK125" s="216">
        <f>SUM(BK126:BK233)</f>
        <v>0</v>
      </c>
    </row>
    <row r="126" s="2" customFormat="1" ht="24.15" customHeight="1">
      <c r="A126" s="38"/>
      <c r="B126" s="39"/>
      <c r="C126" s="219" t="s">
        <v>83</v>
      </c>
      <c r="D126" s="219" t="s">
        <v>124</v>
      </c>
      <c r="E126" s="220" t="s">
        <v>125</v>
      </c>
      <c r="F126" s="221" t="s">
        <v>126</v>
      </c>
      <c r="G126" s="222" t="s">
        <v>127</v>
      </c>
      <c r="H126" s="223">
        <v>50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40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128</v>
      </c>
      <c r="AT126" s="231" t="s">
        <v>124</v>
      </c>
      <c r="AU126" s="231" t="s">
        <v>85</v>
      </c>
      <c r="AY126" s="17" t="s">
        <v>122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83</v>
      </c>
      <c r="BK126" s="232">
        <f>ROUND(I126*H126,2)</f>
        <v>0</v>
      </c>
      <c r="BL126" s="17" t="s">
        <v>128</v>
      </c>
      <c r="BM126" s="231" t="s">
        <v>129</v>
      </c>
    </row>
    <row r="127" s="2" customFormat="1">
      <c r="A127" s="38"/>
      <c r="B127" s="39"/>
      <c r="C127" s="40"/>
      <c r="D127" s="233" t="s">
        <v>130</v>
      </c>
      <c r="E127" s="40"/>
      <c r="F127" s="234" t="s">
        <v>131</v>
      </c>
      <c r="G127" s="40"/>
      <c r="H127" s="40"/>
      <c r="I127" s="235"/>
      <c r="J127" s="40"/>
      <c r="K127" s="40"/>
      <c r="L127" s="44"/>
      <c r="M127" s="236"/>
      <c r="N127" s="23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130</v>
      </c>
      <c r="AU127" s="17" t="s">
        <v>85</v>
      </c>
    </row>
    <row r="128" s="13" customFormat="1">
      <c r="A128" s="13"/>
      <c r="B128" s="238"/>
      <c r="C128" s="239"/>
      <c r="D128" s="233" t="s">
        <v>132</v>
      </c>
      <c r="E128" s="240" t="s">
        <v>1</v>
      </c>
      <c r="F128" s="241" t="s">
        <v>133</v>
      </c>
      <c r="G128" s="239"/>
      <c r="H128" s="242">
        <v>50</v>
      </c>
      <c r="I128" s="243"/>
      <c r="J128" s="239"/>
      <c r="K128" s="239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132</v>
      </c>
      <c r="AU128" s="248" t="s">
        <v>85</v>
      </c>
      <c r="AV128" s="13" t="s">
        <v>85</v>
      </c>
      <c r="AW128" s="13" t="s">
        <v>31</v>
      </c>
      <c r="AX128" s="13" t="s">
        <v>83</v>
      </c>
      <c r="AY128" s="248" t="s">
        <v>122</v>
      </c>
    </row>
    <row r="129" s="2" customFormat="1" ht="16.5" customHeight="1">
      <c r="A129" s="38"/>
      <c r="B129" s="39"/>
      <c r="C129" s="219" t="s">
        <v>85</v>
      </c>
      <c r="D129" s="219" t="s">
        <v>124</v>
      </c>
      <c r="E129" s="220" t="s">
        <v>134</v>
      </c>
      <c r="F129" s="221" t="s">
        <v>135</v>
      </c>
      <c r="G129" s="222" t="s">
        <v>136</v>
      </c>
      <c r="H129" s="223">
        <v>22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40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128</v>
      </c>
      <c r="AT129" s="231" t="s">
        <v>124</v>
      </c>
      <c r="AU129" s="231" t="s">
        <v>85</v>
      </c>
      <c r="AY129" s="17" t="s">
        <v>122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83</v>
      </c>
      <c r="BK129" s="232">
        <f>ROUND(I129*H129,2)</f>
        <v>0</v>
      </c>
      <c r="BL129" s="17" t="s">
        <v>128</v>
      </c>
      <c r="BM129" s="231" t="s">
        <v>137</v>
      </c>
    </row>
    <row r="130" s="2" customFormat="1">
      <c r="A130" s="38"/>
      <c r="B130" s="39"/>
      <c r="C130" s="40"/>
      <c r="D130" s="233" t="s">
        <v>130</v>
      </c>
      <c r="E130" s="40"/>
      <c r="F130" s="234" t="s">
        <v>138</v>
      </c>
      <c r="G130" s="40"/>
      <c r="H130" s="40"/>
      <c r="I130" s="235"/>
      <c r="J130" s="40"/>
      <c r="K130" s="40"/>
      <c r="L130" s="44"/>
      <c r="M130" s="236"/>
      <c r="N130" s="23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130</v>
      </c>
      <c r="AU130" s="17" t="s">
        <v>85</v>
      </c>
    </row>
    <row r="131" s="13" customFormat="1">
      <c r="A131" s="13"/>
      <c r="B131" s="238"/>
      <c r="C131" s="239"/>
      <c r="D131" s="233" t="s">
        <v>132</v>
      </c>
      <c r="E131" s="240" t="s">
        <v>1</v>
      </c>
      <c r="F131" s="241" t="s">
        <v>139</v>
      </c>
      <c r="G131" s="239"/>
      <c r="H131" s="242">
        <v>10</v>
      </c>
      <c r="I131" s="243"/>
      <c r="J131" s="239"/>
      <c r="K131" s="239"/>
      <c r="L131" s="244"/>
      <c r="M131" s="245"/>
      <c r="N131" s="246"/>
      <c r="O131" s="246"/>
      <c r="P131" s="246"/>
      <c r="Q131" s="246"/>
      <c r="R131" s="246"/>
      <c r="S131" s="246"/>
      <c r="T131" s="24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8" t="s">
        <v>132</v>
      </c>
      <c r="AU131" s="248" t="s">
        <v>85</v>
      </c>
      <c r="AV131" s="13" t="s">
        <v>85</v>
      </c>
      <c r="AW131" s="13" t="s">
        <v>31</v>
      </c>
      <c r="AX131" s="13" t="s">
        <v>75</v>
      </c>
      <c r="AY131" s="248" t="s">
        <v>122</v>
      </c>
    </row>
    <row r="132" s="13" customFormat="1">
      <c r="A132" s="13"/>
      <c r="B132" s="238"/>
      <c r="C132" s="239"/>
      <c r="D132" s="233" t="s">
        <v>132</v>
      </c>
      <c r="E132" s="240" t="s">
        <v>1</v>
      </c>
      <c r="F132" s="241" t="s">
        <v>140</v>
      </c>
      <c r="G132" s="239"/>
      <c r="H132" s="242">
        <v>12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132</v>
      </c>
      <c r="AU132" s="248" t="s">
        <v>85</v>
      </c>
      <c r="AV132" s="13" t="s">
        <v>85</v>
      </c>
      <c r="AW132" s="13" t="s">
        <v>31</v>
      </c>
      <c r="AX132" s="13" t="s">
        <v>75</v>
      </c>
      <c r="AY132" s="248" t="s">
        <v>122</v>
      </c>
    </row>
    <row r="133" s="14" customFormat="1">
      <c r="A133" s="14"/>
      <c r="B133" s="249"/>
      <c r="C133" s="250"/>
      <c r="D133" s="233" t="s">
        <v>132</v>
      </c>
      <c r="E133" s="251" t="s">
        <v>1</v>
      </c>
      <c r="F133" s="252" t="s">
        <v>141</v>
      </c>
      <c r="G133" s="250"/>
      <c r="H133" s="253">
        <v>22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132</v>
      </c>
      <c r="AU133" s="259" t="s">
        <v>85</v>
      </c>
      <c r="AV133" s="14" t="s">
        <v>128</v>
      </c>
      <c r="AW133" s="14" t="s">
        <v>31</v>
      </c>
      <c r="AX133" s="14" t="s">
        <v>83</v>
      </c>
      <c r="AY133" s="259" t="s">
        <v>122</v>
      </c>
    </row>
    <row r="134" s="2" customFormat="1" ht="16.5" customHeight="1">
      <c r="A134" s="38"/>
      <c r="B134" s="39"/>
      <c r="C134" s="219" t="s">
        <v>142</v>
      </c>
      <c r="D134" s="219" t="s">
        <v>124</v>
      </c>
      <c r="E134" s="220" t="s">
        <v>143</v>
      </c>
      <c r="F134" s="221" t="s">
        <v>144</v>
      </c>
      <c r="G134" s="222" t="s">
        <v>136</v>
      </c>
      <c r="H134" s="223">
        <v>22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40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128</v>
      </c>
      <c r="AT134" s="231" t="s">
        <v>124</v>
      </c>
      <c r="AU134" s="231" t="s">
        <v>85</v>
      </c>
      <c r="AY134" s="17" t="s">
        <v>122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83</v>
      </c>
      <c r="BK134" s="232">
        <f>ROUND(I134*H134,2)</f>
        <v>0</v>
      </c>
      <c r="BL134" s="17" t="s">
        <v>128</v>
      </c>
      <c r="BM134" s="231" t="s">
        <v>145</v>
      </c>
    </row>
    <row r="135" s="2" customFormat="1">
      <c r="A135" s="38"/>
      <c r="B135" s="39"/>
      <c r="C135" s="40"/>
      <c r="D135" s="233" t="s">
        <v>130</v>
      </c>
      <c r="E135" s="40"/>
      <c r="F135" s="234" t="s">
        <v>146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130</v>
      </c>
      <c r="AU135" s="17" t="s">
        <v>85</v>
      </c>
    </row>
    <row r="136" s="13" customFormat="1">
      <c r="A136" s="13"/>
      <c r="B136" s="238"/>
      <c r="C136" s="239"/>
      <c r="D136" s="233" t="s">
        <v>132</v>
      </c>
      <c r="E136" s="240" t="s">
        <v>1</v>
      </c>
      <c r="F136" s="241" t="s">
        <v>139</v>
      </c>
      <c r="G136" s="239"/>
      <c r="H136" s="242">
        <v>10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132</v>
      </c>
      <c r="AU136" s="248" t="s">
        <v>85</v>
      </c>
      <c r="AV136" s="13" t="s">
        <v>85</v>
      </c>
      <c r="AW136" s="13" t="s">
        <v>31</v>
      </c>
      <c r="AX136" s="13" t="s">
        <v>75</v>
      </c>
      <c r="AY136" s="248" t="s">
        <v>122</v>
      </c>
    </row>
    <row r="137" s="13" customFormat="1">
      <c r="A137" s="13"/>
      <c r="B137" s="238"/>
      <c r="C137" s="239"/>
      <c r="D137" s="233" t="s">
        <v>132</v>
      </c>
      <c r="E137" s="240" t="s">
        <v>1</v>
      </c>
      <c r="F137" s="241" t="s">
        <v>140</v>
      </c>
      <c r="G137" s="239"/>
      <c r="H137" s="242">
        <v>12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8" t="s">
        <v>132</v>
      </c>
      <c r="AU137" s="248" t="s">
        <v>85</v>
      </c>
      <c r="AV137" s="13" t="s">
        <v>85</v>
      </c>
      <c r="AW137" s="13" t="s">
        <v>31</v>
      </c>
      <c r="AX137" s="13" t="s">
        <v>75</v>
      </c>
      <c r="AY137" s="248" t="s">
        <v>122</v>
      </c>
    </row>
    <row r="138" s="14" customFormat="1">
      <c r="A138" s="14"/>
      <c r="B138" s="249"/>
      <c r="C138" s="250"/>
      <c r="D138" s="233" t="s">
        <v>132</v>
      </c>
      <c r="E138" s="251" t="s">
        <v>1</v>
      </c>
      <c r="F138" s="252" t="s">
        <v>141</v>
      </c>
      <c r="G138" s="250"/>
      <c r="H138" s="253">
        <v>22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132</v>
      </c>
      <c r="AU138" s="259" t="s">
        <v>85</v>
      </c>
      <c r="AV138" s="14" t="s">
        <v>128</v>
      </c>
      <c r="AW138" s="14" t="s">
        <v>31</v>
      </c>
      <c r="AX138" s="14" t="s">
        <v>83</v>
      </c>
      <c r="AY138" s="259" t="s">
        <v>122</v>
      </c>
    </row>
    <row r="139" s="2" customFormat="1" ht="16.5" customHeight="1">
      <c r="A139" s="38"/>
      <c r="B139" s="39"/>
      <c r="C139" s="219" t="s">
        <v>128</v>
      </c>
      <c r="D139" s="219" t="s">
        <v>124</v>
      </c>
      <c r="E139" s="220" t="s">
        <v>147</v>
      </c>
      <c r="F139" s="221" t="s">
        <v>148</v>
      </c>
      <c r="G139" s="222" t="s">
        <v>127</v>
      </c>
      <c r="H139" s="223">
        <v>50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40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128</v>
      </c>
      <c r="AT139" s="231" t="s">
        <v>124</v>
      </c>
      <c r="AU139" s="231" t="s">
        <v>85</v>
      </c>
      <c r="AY139" s="17" t="s">
        <v>122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83</v>
      </c>
      <c r="BK139" s="232">
        <f>ROUND(I139*H139,2)</f>
        <v>0</v>
      </c>
      <c r="BL139" s="17" t="s">
        <v>128</v>
      </c>
      <c r="BM139" s="231" t="s">
        <v>149</v>
      </c>
    </row>
    <row r="140" s="2" customFormat="1">
      <c r="A140" s="38"/>
      <c r="B140" s="39"/>
      <c r="C140" s="40"/>
      <c r="D140" s="233" t="s">
        <v>130</v>
      </c>
      <c r="E140" s="40"/>
      <c r="F140" s="234" t="s">
        <v>150</v>
      </c>
      <c r="G140" s="40"/>
      <c r="H140" s="40"/>
      <c r="I140" s="235"/>
      <c r="J140" s="40"/>
      <c r="K140" s="40"/>
      <c r="L140" s="44"/>
      <c r="M140" s="236"/>
      <c r="N140" s="23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130</v>
      </c>
      <c r="AU140" s="17" t="s">
        <v>85</v>
      </c>
    </row>
    <row r="141" s="2" customFormat="1" ht="16.5" customHeight="1">
      <c r="A141" s="38"/>
      <c r="B141" s="39"/>
      <c r="C141" s="219" t="s">
        <v>151</v>
      </c>
      <c r="D141" s="219" t="s">
        <v>124</v>
      </c>
      <c r="E141" s="220" t="s">
        <v>152</v>
      </c>
      <c r="F141" s="221" t="s">
        <v>153</v>
      </c>
      <c r="G141" s="222" t="s">
        <v>136</v>
      </c>
      <c r="H141" s="223">
        <v>1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40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128</v>
      </c>
      <c r="AT141" s="231" t="s">
        <v>124</v>
      </c>
      <c r="AU141" s="231" t="s">
        <v>85</v>
      </c>
      <c r="AY141" s="17" t="s">
        <v>122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83</v>
      </c>
      <c r="BK141" s="232">
        <f>ROUND(I141*H141,2)</f>
        <v>0</v>
      </c>
      <c r="BL141" s="17" t="s">
        <v>128</v>
      </c>
      <c r="BM141" s="231" t="s">
        <v>154</v>
      </c>
    </row>
    <row r="142" s="2" customFormat="1">
      <c r="A142" s="38"/>
      <c r="B142" s="39"/>
      <c r="C142" s="40"/>
      <c r="D142" s="233" t="s">
        <v>130</v>
      </c>
      <c r="E142" s="40"/>
      <c r="F142" s="234" t="s">
        <v>155</v>
      </c>
      <c r="G142" s="40"/>
      <c r="H142" s="40"/>
      <c r="I142" s="235"/>
      <c r="J142" s="40"/>
      <c r="K142" s="40"/>
      <c r="L142" s="44"/>
      <c r="M142" s="236"/>
      <c r="N142" s="23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130</v>
      </c>
      <c r="AU142" s="17" t="s">
        <v>85</v>
      </c>
    </row>
    <row r="143" s="13" customFormat="1">
      <c r="A143" s="13"/>
      <c r="B143" s="238"/>
      <c r="C143" s="239"/>
      <c r="D143" s="233" t="s">
        <v>132</v>
      </c>
      <c r="E143" s="240" t="s">
        <v>1</v>
      </c>
      <c r="F143" s="241" t="s">
        <v>156</v>
      </c>
      <c r="G143" s="239"/>
      <c r="H143" s="242">
        <v>1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132</v>
      </c>
      <c r="AU143" s="248" t="s">
        <v>85</v>
      </c>
      <c r="AV143" s="13" t="s">
        <v>85</v>
      </c>
      <c r="AW143" s="13" t="s">
        <v>31</v>
      </c>
      <c r="AX143" s="13" t="s">
        <v>83</v>
      </c>
      <c r="AY143" s="248" t="s">
        <v>122</v>
      </c>
    </row>
    <row r="144" s="2" customFormat="1" ht="16.5" customHeight="1">
      <c r="A144" s="38"/>
      <c r="B144" s="39"/>
      <c r="C144" s="219" t="s">
        <v>157</v>
      </c>
      <c r="D144" s="219" t="s">
        <v>124</v>
      </c>
      <c r="E144" s="220" t="s">
        <v>158</v>
      </c>
      <c r="F144" s="221" t="s">
        <v>159</v>
      </c>
      <c r="G144" s="222" t="s">
        <v>136</v>
      </c>
      <c r="H144" s="223">
        <v>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40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128</v>
      </c>
      <c r="AT144" s="231" t="s">
        <v>124</v>
      </c>
      <c r="AU144" s="231" t="s">
        <v>85</v>
      </c>
      <c r="AY144" s="17" t="s">
        <v>122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83</v>
      </c>
      <c r="BK144" s="232">
        <f>ROUND(I144*H144,2)</f>
        <v>0</v>
      </c>
      <c r="BL144" s="17" t="s">
        <v>128</v>
      </c>
      <c r="BM144" s="231" t="s">
        <v>160</v>
      </c>
    </row>
    <row r="145" s="2" customFormat="1">
      <c r="A145" s="38"/>
      <c r="B145" s="39"/>
      <c r="C145" s="40"/>
      <c r="D145" s="233" t="s">
        <v>130</v>
      </c>
      <c r="E145" s="40"/>
      <c r="F145" s="234" t="s">
        <v>161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130</v>
      </c>
      <c r="AU145" s="17" t="s">
        <v>85</v>
      </c>
    </row>
    <row r="146" s="13" customFormat="1">
      <c r="A146" s="13"/>
      <c r="B146" s="238"/>
      <c r="C146" s="239"/>
      <c r="D146" s="233" t="s">
        <v>132</v>
      </c>
      <c r="E146" s="240" t="s">
        <v>1</v>
      </c>
      <c r="F146" s="241" t="s">
        <v>162</v>
      </c>
      <c r="G146" s="239"/>
      <c r="H146" s="242">
        <v>1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132</v>
      </c>
      <c r="AU146" s="248" t="s">
        <v>85</v>
      </c>
      <c r="AV146" s="13" t="s">
        <v>85</v>
      </c>
      <c r="AW146" s="13" t="s">
        <v>31</v>
      </c>
      <c r="AX146" s="13" t="s">
        <v>83</v>
      </c>
      <c r="AY146" s="248" t="s">
        <v>122</v>
      </c>
    </row>
    <row r="147" s="2" customFormat="1" ht="16.5" customHeight="1">
      <c r="A147" s="38"/>
      <c r="B147" s="39"/>
      <c r="C147" s="219" t="s">
        <v>163</v>
      </c>
      <c r="D147" s="219" t="s">
        <v>124</v>
      </c>
      <c r="E147" s="220" t="s">
        <v>164</v>
      </c>
      <c r="F147" s="221" t="s">
        <v>165</v>
      </c>
      <c r="G147" s="222" t="s">
        <v>136</v>
      </c>
      <c r="H147" s="223">
        <v>1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40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128</v>
      </c>
      <c r="AT147" s="231" t="s">
        <v>124</v>
      </c>
      <c r="AU147" s="231" t="s">
        <v>85</v>
      </c>
      <c r="AY147" s="17" t="s">
        <v>122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83</v>
      </c>
      <c r="BK147" s="232">
        <f>ROUND(I147*H147,2)</f>
        <v>0</v>
      </c>
      <c r="BL147" s="17" t="s">
        <v>128</v>
      </c>
      <c r="BM147" s="231" t="s">
        <v>166</v>
      </c>
    </row>
    <row r="148" s="2" customFormat="1">
      <c r="A148" s="38"/>
      <c r="B148" s="39"/>
      <c r="C148" s="40"/>
      <c r="D148" s="233" t="s">
        <v>130</v>
      </c>
      <c r="E148" s="40"/>
      <c r="F148" s="234" t="s">
        <v>167</v>
      </c>
      <c r="G148" s="40"/>
      <c r="H148" s="40"/>
      <c r="I148" s="235"/>
      <c r="J148" s="40"/>
      <c r="K148" s="40"/>
      <c r="L148" s="44"/>
      <c r="M148" s="236"/>
      <c r="N148" s="23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130</v>
      </c>
      <c r="AU148" s="17" t="s">
        <v>85</v>
      </c>
    </row>
    <row r="149" s="13" customFormat="1">
      <c r="A149" s="13"/>
      <c r="B149" s="238"/>
      <c r="C149" s="239"/>
      <c r="D149" s="233" t="s">
        <v>132</v>
      </c>
      <c r="E149" s="240" t="s">
        <v>1</v>
      </c>
      <c r="F149" s="241" t="s">
        <v>168</v>
      </c>
      <c r="G149" s="239"/>
      <c r="H149" s="242">
        <v>1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132</v>
      </c>
      <c r="AU149" s="248" t="s">
        <v>85</v>
      </c>
      <c r="AV149" s="13" t="s">
        <v>85</v>
      </c>
      <c r="AW149" s="13" t="s">
        <v>31</v>
      </c>
      <c r="AX149" s="13" t="s">
        <v>83</v>
      </c>
      <c r="AY149" s="248" t="s">
        <v>122</v>
      </c>
    </row>
    <row r="150" s="2" customFormat="1" ht="16.5" customHeight="1">
      <c r="A150" s="38"/>
      <c r="B150" s="39"/>
      <c r="C150" s="219" t="s">
        <v>169</v>
      </c>
      <c r="D150" s="219" t="s">
        <v>124</v>
      </c>
      <c r="E150" s="220" t="s">
        <v>170</v>
      </c>
      <c r="F150" s="221" t="s">
        <v>171</v>
      </c>
      <c r="G150" s="222" t="s">
        <v>127</v>
      </c>
      <c r="H150" s="223">
        <v>28.800000000000001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40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0.35499999999999998</v>
      </c>
      <c r="T150" s="230">
        <f>S150*H150</f>
        <v>10.224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128</v>
      </c>
      <c r="AT150" s="231" t="s">
        <v>124</v>
      </c>
      <c r="AU150" s="231" t="s">
        <v>85</v>
      </c>
      <c r="AY150" s="17" t="s">
        <v>122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83</v>
      </c>
      <c r="BK150" s="232">
        <f>ROUND(I150*H150,2)</f>
        <v>0</v>
      </c>
      <c r="BL150" s="17" t="s">
        <v>128</v>
      </c>
      <c r="BM150" s="231" t="s">
        <v>172</v>
      </c>
    </row>
    <row r="151" s="2" customFormat="1">
      <c r="A151" s="38"/>
      <c r="B151" s="39"/>
      <c r="C151" s="40"/>
      <c r="D151" s="233" t="s">
        <v>130</v>
      </c>
      <c r="E151" s="40"/>
      <c r="F151" s="234" t="s">
        <v>173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130</v>
      </c>
      <c r="AU151" s="17" t="s">
        <v>85</v>
      </c>
    </row>
    <row r="152" s="15" customFormat="1">
      <c r="A152" s="15"/>
      <c r="B152" s="260"/>
      <c r="C152" s="261"/>
      <c r="D152" s="233" t="s">
        <v>132</v>
      </c>
      <c r="E152" s="262" t="s">
        <v>1</v>
      </c>
      <c r="F152" s="263" t="s">
        <v>174</v>
      </c>
      <c r="G152" s="261"/>
      <c r="H152" s="262" t="s">
        <v>1</v>
      </c>
      <c r="I152" s="264"/>
      <c r="J152" s="261"/>
      <c r="K152" s="261"/>
      <c r="L152" s="265"/>
      <c r="M152" s="266"/>
      <c r="N152" s="267"/>
      <c r="O152" s="267"/>
      <c r="P152" s="267"/>
      <c r="Q152" s="267"/>
      <c r="R152" s="267"/>
      <c r="S152" s="267"/>
      <c r="T152" s="26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9" t="s">
        <v>132</v>
      </c>
      <c r="AU152" s="269" t="s">
        <v>85</v>
      </c>
      <c r="AV152" s="15" t="s">
        <v>83</v>
      </c>
      <c r="AW152" s="15" t="s">
        <v>31</v>
      </c>
      <c r="AX152" s="15" t="s">
        <v>75</v>
      </c>
      <c r="AY152" s="269" t="s">
        <v>122</v>
      </c>
    </row>
    <row r="153" s="13" customFormat="1">
      <c r="A153" s="13"/>
      <c r="B153" s="238"/>
      <c r="C153" s="239"/>
      <c r="D153" s="233" t="s">
        <v>132</v>
      </c>
      <c r="E153" s="240" t="s">
        <v>1</v>
      </c>
      <c r="F153" s="241" t="s">
        <v>175</v>
      </c>
      <c r="G153" s="239"/>
      <c r="H153" s="242">
        <v>28.800000000000001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132</v>
      </c>
      <c r="AU153" s="248" t="s">
        <v>85</v>
      </c>
      <c r="AV153" s="13" t="s">
        <v>85</v>
      </c>
      <c r="AW153" s="13" t="s">
        <v>31</v>
      </c>
      <c r="AX153" s="13" t="s">
        <v>83</v>
      </c>
      <c r="AY153" s="248" t="s">
        <v>122</v>
      </c>
    </row>
    <row r="154" s="2" customFormat="1" ht="16.5" customHeight="1">
      <c r="A154" s="38"/>
      <c r="B154" s="39"/>
      <c r="C154" s="219" t="s">
        <v>176</v>
      </c>
      <c r="D154" s="219" t="s">
        <v>124</v>
      </c>
      <c r="E154" s="220" t="s">
        <v>177</v>
      </c>
      <c r="F154" s="221" t="s">
        <v>178</v>
      </c>
      <c r="G154" s="222" t="s">
        <v>179</v>
      </c>
      <c r="H154" s="223">
        <v>9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40</v>
      </c>
      <c r="O154" s="91"/>
      <c r="P154" s="229">
        <f>O154*H154</f>
        <v>0</v>
      </c>
      <c r="Q154" s="229">
        <v>0.017500000000000002</v>
      </c>
      <c r="R154" s="229">
        <f>Q154*H154</f>
        <v>0.15750000000000003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128</v>
      </c>
      <c r="AT154" s="231" t="s">
        <v>124</v>
      </c>
      <c r="AU154" s="231" t="s">
        <v>85</v>
      </c>
      <c r="AY154" s="17" t="s">
        <v>122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83</v>
      </c>
      <c r="BK154" s="232">
        <f>ROUND(I154*H154,2)</f>
        <v>0</v>
      </c>
      <c r="BL154" s="17" t="s">
        <v>128</v>
      </c>
      <c r="BM154" s="231" t="s">
        <v>180</v>
      </c>
    </row>
    <row r="155" s="2" customFormat="1">
      <c r="A155" s="38"/>
      <c r="B155" s="39"/>
      <c r="C155" s="40"/>
      <c r="D155" s="233" t="s">
        <v>130</v>
      </c>
      <c r="E155" s="40"/>
      <c r="F155" s="234" t="s">
        <v>181</v>
      </c>
      <c r="G155" s="40"/>
      <c r="H155" s="40"/>
      <c r="I155" s="235"/>
      <c r="J155" s="40"/>
      <c r="K155" s="40"/>
      <c r="L155" s="44"/>
      <c r="M155" s="236"/>
      <c r="N155" s="237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130</v>
      </c>
      <c r="AU155" s="17" t="s">
        <v>85</v>
      </c>
    </row>
    <row r="156" s="15" customFormat="1">
      <c r="A156" s="15"/>
      <c r="B156" s="260"/>
      <c r="C156" s="261"/>
      <c r="D156" s="233" t="s">
        <v>132</v>
      </c>
      <c r="E156" s="262" t="s">
        <v>1</v>
      </c>
      <c r="F156" s="263" t="s">
        <v>182</v>
      </c>
      <c r="G156" s="261"/>
      <c r="H156" s="262" t="s">
        <v>1</v>
      </c>
      <c r="I156" s="264"/>
      <c r="J156" s="261"/>
      <c r="K156" s="261"/>
      <c r="L156" s="265"/>
      <c r="M156" s="266"/>
      <c r="N156" s="267"/>
      <c r="O156" s="267"/>
      <c r="P156" s="267"/>
      <c r="Q156" s="267"/>
      <c r="R156" s="267"/>
      <c r="S156" s="267"/>
      <c r="T156" s="268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9" t="s">
        <v>132</v>
      </c>
      <c r="AU156" s="269" t="s">
        <v>85</v>
      </c>
      <c r="AV156" s="15" t="s">
        <v>83</v>
      </c>
      <c r="AW156" s="15" t="s">
        <v>31</v>
      </c>
      <c r="AX156" s="15" t="s">
        <v>75</v>
      </c>
      <c r="AY156" s="269" t="s">
        <v>122</v>
      </c>
    </row>
    <row r="157" s="15" customFormat="1">
      <c r="A157" s="15"/>
      <c r="B157" s="260"/>
      <c r="C157" s="261"/>
      <c r="D157" s="233" t="s">
        <v>132</v>
      </c>
      <c r="E157" s="262" t="s">
        <v>1</v>
      </c>
      <c r="F157" s="263" t="s">
        <v>183</v>
      </c>
      <c r="G157" s="261"/>
      <c r="H157" s="262" t="s">
        <v>1</v>
      </c>
      <c r="I157" s="264"/>
      <c r="J157" s="261"/>
      <c r="K157" s="261"/>
      <c r="L157" s="265"/>
      <c r="M157" s="266"/>
      <c r="N157" s="267"/>
      <c r="O157" s="267"/>
      <c r="P157" s="267"/>
      <c r="Q157" s="267"/>
      <c r="R157" s="267"/>
      <c r="S157" s="267"/>
      <c r="T157" s="268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9" t="s">
        <v>132</v>
      </c>
      <c r="AU157" s="269" t="s">
        <v>85</v>
      </c>
      <c r="AV157" s="15" t="s">
        <v>83</v>
      </c>
      <c r="AW157" s="15" t="s">
        <v>31</v>
      </c>
      <c r="AX157" s="15" t="s">
        <v>75</v>
      </c>
      <c r="AY157" s="269" t="s">
        <v>122</v>
      </c>
    </row>
    <row r="158" s="13" customFormat="1">
      <c r="A158" s="13"/>
      <c r="B158" s="238"/>
      <c r="C158" s="239"/>
      <c r="D158" s="233" t="s">
        <v>132</v>
      </c>
      <c r="E158" s="240" t="s">
        <v>1</v>
      </c>
      <c r="F158" s="241" t="s">
        <v>184</v>
      </c>
      <c r="G158" s="239"/>
      <c r="H158" s="242">
        <v>9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132</v>
      </c>
      <c r="AU158" s="248" t="s">
        <v>85</v>
      </c>
      <c r="AV158" s="13" t="s">
        <v>85</v>
      </c>
      <c r="AW158" s="13" t="s">
        <v>31</v>
      </c>
      <c r="AX158" s="13" t="s">
        <v>83</v>
      </c>
      <c r="AY158" s="248" t="s">
        <v>122</v>
      </c>
    </row>
    <row r="159" s="15" customFormat="1">
      <c r="A159" s="15"/>
      <c r="B159" s="260"/>
      <c r="C159" s="261"/>
      <c r="D159" s="233" t="s">
        <v>132</v>
      </c>
      <c r="E159" s="262" t="s">
        <v>1</v>
      </c>
      <c r="F159" s="263" t="s">
        <v>185</v>
      </c>
      <c r="G159" s="261"/>
      <c r="H159" s="262" t="s">
        <v>1</v>
      </c>
      <c r="I159" s="264"/>
      <c r="J159" s="261"/>
      <c r="K159" s="261"/>
      <c r="L159" s="265"/>
      <c r="M159" s="266"/>
      <c r="N159" s="267"/>
      <c r="O159" s="267"/>
      <c r="P159" s="267"/>
      <c r="Q159" s="267"/>
      <c r="R159" s="267"/>
      <c r="S159" s="267"/>
      <c r="T159" s="268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9" t="s">
        <v>132</v>
      </c>
      <c r="AU159" s="269" t="s">
        <v>85</v>
      </c>
      <c r="AV159" s="15" t="s">
        <v>83</v>
      </c>
      <c r="AW159" s="15" t="s">
        <v>31</v>
      </c>
      <c r="AX159" s="15" t="s">
        <v>75</v>
      </c>
      <c r="AY159" s="269" t="s">
        <v>122</v>
      </c>
    </row>
    <row r="160" s="2" customFormat="1" ht="16.5" customHeight="1">
      <c r="A160" s="38"/>
      <c r="B160" s="39"/>
      <c r="C160" s="219" t="s">
        <v>186</v>
      </c>
      <c r="D160" s="219" t="s">
        <v>124</v>
      </c>
      <c r="E160" s="220" t="s">
        <v>187</v>
      </c>
      <c r="F160" s="221" t="s">
        <v>188</v>
      </c>
      <c r="G160" s="222" t="s">
        <v>189</v>
      </c>
      <c r="H160" s="223">
        <v>336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40</v>
      </c>
      <c r="O160" s="91"/>
      <c r="P160" s="229">
        <f>O160*H160</f>
        <v>0</v>
      </c>
      <c r="Q160" s="229">
        <v>3.0000000000000001E-05</v>
      </c>
      <c r="R160" s="229">
        <f>Q160*H160</f>
        <v>0.01008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128</v>
      </c>
      <c r="AT160" s="231" t="s">
        <v>124</v>
      </c>
      <c r="AU160" s="231" t="s">
        <v>85</v>
      </c>
      <c r="AY160" s="17" t="s">
        <v>122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83</v>
      </c>
      <c r="BK160" s="232">
        <f>ROUND(I160*H160,2)</f>
        <v>0</v>
      </c>
      <c r="BL160" s="17" t="s">
        <v>128</v>
      </c>
      <c r="BM160" s="231" t="s">
        <v>190</v>
      </c>
    </row>
    <row r="161" s="2" customFormat="1">
      <c r="A161" s="38"/>
      <c r="B161" s="39"/>
      <c r="C161" s="40"/>
      <c r="D161" s="233" t="s">
        <v>130</v>
      </c>
      <c r="E161" s="40"/>
      <c r="F161" s="234" t="s">
        <v>191</v>
      </c>
      <c r="G161" s="40"/>
      <c r="H161" s="40"/>
      <c r="I161" s="235"/>
      <c r="J161" s="40"/>
      <c r="K161" s="40"/>
      <c r="L161" s="44"/>
      <c r="M161" s="236"/>
      <c r="N161" s="237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130</v>
      </c>
      <c r="AU161" s="17" t="s">
        <v>85</v>
      </c>
    </row>
    <row r="162" s="13" customFormat="1">
      <c r="A162" s="13"/>
      <c r="B162" s="238"/>
      <c r="C162" s="239"/>
      <c r="D162" s="233" t="s">
        <v>132</v>
      </c>
      <c r="E162" s="240" t="s">
        <v>1</v>
      </c>
      <c r="F162" s="241" t="s">
        <v>192</v>
      </c>
      <c r="G162" s="239"/>
      <c r="H162" s="242">
        <v>336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132</v>
      </c>
      <c r="AU162" s="248" t="s">
        <v>85</v>
      </c>
      <c r="AV162" s="13" t="s">
        <v>85</v>
      </c>
      <c r="AW162" s="13" t="s">
        <v>31</v>
      </c>
      <c r="AX162" s="13" t="s">
        <v>83</v>
      </c>
      <c r="AY162" s="248" t="s">
        <v>122</v>
      </c>
    </row>
    <row r="163" s="2" customFormat="1" ht="16.5" customHeight="1">
      <c r="A163" s="38"/>
      <c r="B163" s="39"/>
      <c r="C163" s="219" t="s">
        <v>193</v>
      </c>
      <c r="D163" s="219" t="s">
        <v>124</v>
      </c>
      <c r="E163" s="220" t="s">
        <v>194</v>
      </c>
      <c r="F163" s="221" t="s">
        <v>195</v>
      </c>
      <c r="G163" s="222" t="s">
        <v>196</v>
      </c>
      <c r="H163" s="223">
        <v>14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40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128</v>
      </c>
      <c r="AT163" s="231" t="s">
        <v>124</v>
      </c>
      <c r="AU163" s="231" t="s">
        <v>85</v>
      </c>
      <c r="AY163" s="17" t="s">
        <v>122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83</v>
      </c>
      <c r="BK163" s="232">
        <f>ROUND(I163*H163,2)</f>
        <v>0</v>
      </c>
      <c r="BL163" s="17" t="s">
        <v>128</v>
      </c>
      <c r="BM163" s="231" t="s">
        <v>197</v>
      </c>
    </row>
    <row r="164" s="2" customFormat="1">
      <c r="A164" s="38"/>
      <c r="B164" s="39"/>
      <c r="C164" s="40"/>
      <c r="D164" s="233" t="s">
        <v>130</v>
      </c>
      <c r="E164" s="40"/>
      <c r="F164" s="234" t="s">
        <v>198</v>
      </c>
      <c r="G164" s="40"/>
      <c r="H164" s="40"/>
      <c r="I164" s="235"/>
      <c r="J164" s="40"/>
      <c r="K164" s="40"/>
      <c r="L164" s="44"/>
      <c r="M164" s="236"/>
      <c r="N164" s="237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130</v>
      </c>
      <c r="AU164" s="17" t="s">
        <v>85</v>
      </c>
    </row>
    <row r="165" s="13" customFormat="1">
      <c r="A165" s="13"/>
      <c r="B165" s="238"/>
      <c r="C165" s="239"/>
      <c r="D165" s="233" t="s">
        <v>132</v>
      </c>
      <c r="E165" s="240" t="s">
        <v>1</v>
      </c>
      <c r="F165" s="241" t="s">
        <v>199</v>
      </c>
      <c r="G165" s="239"/>
      <c r="H165" s="242">
        <v>14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132</v>
      </c>
      <c r="AU165" s="248" t="s">
        <v>85</v>
      </c>
      <c r="AV165" s="13" t="s">
        <v>85</v>
      </c>
      <c r="AW165" s="13" t="s">
        <v>31</v>
      </c>
      <c r="AX165" s="13" t="s">
        <v>83</v>
      </c>
      <c r="AY165" s="248" t="s">
        <v>122</v>
      </c>
    </row>
    <row r="166" s="2" customFormat="1" ht="16.5" customHeight="1">
      <c r="A166" s="38"/>
      <c r="B166" s="39"/>
      <c r="C166" s="219" t="s">
        <v>200</v>
      </c>
      <c r="D166" s="219" t="s">
        <v>124</v>
      </c>
      <c r="E166" s="220" t="s">
        <v>201</v>
      </c>
      <c r="F166" s="221" t="s">
        <v>202</v>
      </c>
      <c r="G166" s="222" t="s">
        <v>203</v>
      </c>
      <c r="H166" s="223">
        <v>5.0220000000000002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40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128</v>
      </c>
      <c r="AT166" s="231" t="s">
        <v>124</v>
      </c>
      <c r="AU166" s="231" t="s">
        <v>85</v>
      </c>
      <c r="AY166" s="17" t="s">
        <v>122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83</v>
      </c>
      <c r="BK166" s="232">
        <f>ROUND(I166*H166,2)</f>
        <v>0</v>
      </c>
      <c r="BL166" s="17" t="s">
        <v>128</v>
      </c>
      <c r="BM166" s="231" t="s">
        <v>204</v>
      </c>
    </row>
    <row r="167" s="2" customFormat="1">
      <c r="A167" s="38"/>
      <c r="B167" s="39"/>
      <c r="C167" s="40"/>
      <c r="D167" s="233" t="s">
        <v>130</v>
      </c>
      <c r="E167" s="40"/>
      <c r="F167" s="234" t="s">
        <v>205</v>
      </c>
      <c r="G167" s="40"/>
      <c r="H167" s="40"/>
      <c r="I167" s="235"/>
      <c r="J167" s="40"/>
      <c r="K167" s="40"/>
      <c r="L167" s="44"/>
      <c r="M167" s="236"/>
      <c r="N167" s="23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130</v>
      </c>
      <c r="AU167" s="17" t="s">
        <v>85</v>
      </c>
    </row>
    <row r="168" s="15" customFormat="1">
      <c r="A168" s="15"/>
      <c r="B168" s="260"/>
      <c r="C168" s="261"/>
      <c r="D168" s="233" t="s">
        <v>132</v>
      </c>
      <c r="E168" s="262" t="s">
        <v>1</v>
      </c>
      <c r="F168" s="263" t="s">
        <v>206</v>
      </c>
      <c r="G168" s="261"/>
      <c r="H168" s="262" t="s">
        <v>1</v>
      </c>
      <c r="I168" s="264"/>
      <c r="J168" s="261"/>
      <c r="K168" s="261"/>
      <c r="L168" s="265"/>
      <c r="M168" s="266"/>
      <c r="N168" s="267"/>
      <c r="O168" s="267"/>
      <c r="P168" s="267"/>
      <c r="Q168" s="267"/>
      <c r="R168" s="267"/>
      <c r="S168" s="267"/>
      <c r="T168" s="26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9" t="s">
        <v>132</v>
      </c>
      <c r="AU168" s="269" t="s">
        <v>85</v>
      </c>
      <c r="AV168" s="15" t="s">
        <v>83</v>
      </c>
      <c r="AW168" s="15" t="s">
        <v>31</v>
      </c>
      <c r="AX168" s="15" t="s">
        <v>75</v>
      </c>
      <c r="AY168" s="269" t="s">
        <v>122</v>
      </c>
    </row>
    <row r="169" s="13" customFormat="1">
      <c r="A169" s="13"/>
      <c r="B169" s="238"/>
      <c r="C169" s="239"/>
      <c r="D169" s="233" t="s">
        <v>132</v>
      </c>
      <c r="E169" s="240" t="s">
        <v>1</v>
      </c>
      <c r="F169" s="241" t="s">
        <v>207</v>
      </c>
      <c r="G169" s="239"/>
      <c r="H169" s="242">
        <v>1.98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132</v>
      </c>
      <c r="AU169" s="248" t="s">
        <v>85</v>
      </c>
      <c r="AV169" s="13" t="s">
        <v>85</v>
      </c>
      <c r="AW169" s="13" t="s">
        <v>31</v>
      </c>
      <c r="AX169" s="13" t="s">
        <v>75</v>
      </c>
      <c r="AY169" s="248" t="s">
        <v>122</v>
      </c>
    </row>
    <row r="170" s="13" customFormat="1">
      <c r="A170" s="13"/>
      <c r="B170" s="238"/>
      <c r="C170" s="239"/>
      <c r="D170" s="233" t="s">
        <v>132</v>
      </c>
      <c r="E170" s="240" t="s">
        <v>1</v>
      </c>
      <c r="F170" s="241" t="s">
        <v>208</v>
      </c>
      <c r="G170" s="239"/>
      <c r="H170" s="242">
        <v>3.0419999999999998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8" t="s">
        <v>132</v>
      </c>
      <c r="AU170" s="248" t="s">
        <v>85</v>
      </c>
      <c r="AV170" s="13" t="s">
        <v>85</v>
      </c>
      <c r="AW170" s="13" t="s">
        <v>31</v>
      </c>
      <c r="AX170" s="13" t="s">
        <v>75</v>
      </c>
      <c r="AY170" s="248" t="s">
        <v>122</v>
      </c>
    </row>
    <row r="171" s="14" customFormat="1">
      <c r="A171" s="14"/>
      <c r="B171" s="249"/>
      <c r="C171" s="250"/>
      <c r="D171" s="233" t="s">
        <v>132</v>
      </c>
      <c r="E171" s="251" t="s">
        <v>1</v>
      </c>
      <c r="F171" s="252" t="s">
        <v>141</v>
      </c>
      <c r="G171" s="250"/>
      <c r="H171" s="253">
        <v>5.0220000000000002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9" t="s">
        <v>132</v>
      </c>
      <c r="AU171" s="259" t="s">
        <v>85</v>
      </c>
      <c r="AV171" s="14" t="s">
        <v>128</v>
      </c>
      <c r="AW171" s="14" t="s">
        <v>31</v>
      </c>
      <c r="AX171" s="14" t="s">
        <v>83</v>
      </c>
      <c r="AY171" s="259" t="s">
        <v>122</v>
      </c>
    </row>
    <row r="172" s="2" customFormat="1" ht="21.75" customHeight="1">
      <c r="A172" s="38"/>
      <c r="B172" s="39"/>
      <c r="C172" s="219" t="s">
        <v>209</v>
      </c>
      <c r="D172" s="219" t="s">
        <v>124</v>
      </c>
      <c r="E172" s="220" t="s">
        <v>210</v>
      </c>
      <c r="F172" s="221" t="s">
        <v>211</v>
      </c>
      <c r="G172" s="222" t="s">
        <v>203</v>
      </c>
      <c r="H172" s="223">
        <v>1.3999999999999999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40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128</v>
      </c>
      <c r="AT172" s="231" t="s">
        <v>124</v>
      </c>
      <c r="AU172" s="231" t="s">
        <v>85</v>
      </c>
      <c r="AY172" s="17" t="s">
        <v>122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83</v>
      </c>
      <c r="BK172" s="232">
        <f>ROUND(I172*H172,2)</f>
        <v>0</v>
      </c>
      <c r="BL172" s="17" t="s">
        <v>128</v>
      </c>
      <c r="BM172" s="231" t="s">
        <v>212</v>
      </c>
    </row>
    <row r="173" s="2" customFormat="1">
      <c r="A173" s="38"/>
      <c r="B173" s="39"/>
      <c r="C173" s="40"/>
      <c r="D173" s="233" t="s">
        <v>130</v>
      </c>
      <c r="E173" s="40"/>
      <c r="F173" s="234" t="s">
        <v>213</v>
      </c>
      <c r="G173" s="40"/>
      <c r="H173" s="40"/>
      <c r="I173" s="235"/>
      <c r="J173" s="40"/>
      <c r="K173" s="40"/>
      <c r="L173" s="44"/>
      <c r="M173" s="236"/>
      <c r="N173" s="237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130</v>
      </c>
      <c r="AU173" s="17" t="s">
        <v>85</v>
      </c>
    </row>
    <row r="174" s="13" customFormat="1">
      <c r="A174" s="13"/>
      <c r="B174" s="238"/>
      <c r="C174" s="239"/>
      <c r="D174" s="233" t="s">
        <v>132</v>
      </c>
      <c r="E174" s="240" t="s">
        <v>1</v>
      </c>
      <c r="F174" s="241" t="s">
        <v>214</v>
      </c>
      <c r="G174" s="239"/>
      <c r="H174" s="242">
        <v>1.3999999999999999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132</v>
      </c>
      <c r="AU174" s="248" t="s">
        <v>85</v>
      </c>
      <c r="AV174" s="13" t="s">
        <v>85</v>
      </c>
      <c r="AW174" s="13" t="s">
        <v>31</v>
      </c>
      <c r="AX174" s="13" t="s">
        <v>83</v>
      </c>
      <c r="AY174" s="248" t="s">
        <v>122</v>
      </c>
    </row>
    <row r="175" s="2" customFormat="1" ht="16.5" customHeight="1">
      <c r="A175" s="38"/>
      <c r="B175" s="39"/>
      <c r="C175" s="219" t="s">
        <v>199</v>
      </c>
      <c r="D175" s="219" t="s">
        <v>124</v>
      </c>
      <c r="E175" s="220" t="s">
        <v>215</v>
      </c>
      <c r="F175" s="221" t="s">
        <v>216</v>
      </c>
      <c r="G175" s="222" t="s">
        <v>136</v>
      </c>
      <c r="H175" s="223">
        <v>12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40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128</v>
      </c>
      <c r="AT175" s="231" t="s">
        <v>124</v>
      </c>
      <c r="AU175" s="231" t="s">
        <v>85</v>
      </c>
      <c r="AY175" s="17" t="s">
        <v>122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83</v>
      </c>
      <c r="BK175" s="232">
        <f>ROUND(I175*H175,2)</f>
        <v>0</v>
      </c>
      <c r="BL175" s="17" t="s">
        <v>128</v>
      </c>
      <c r="BM175" s="231" t="s">
        <v>217</v>
      </c>
    </row>
    <row r="176" s="2" customFormat="1">
      <c r="A176" s="38"/>
      <c r="B176" s="39"/>
      <c r="C176" s="40"/>
      <c r="D176" s="233" t="s">
        <v>130</v>
      </c>
      <c r="E176" s="40"/>
      <c r="F176" s="234" t="s">
        <v>218</v>
      </c>
      <c r="G176" s="40"/>
      <c r="H176" s="40"/>
      <c r="I176" s="235"/>
      <c r="J176" s="40"/>
      <c r="K176" s="40"/>
      <c r="L176" s="44"/>
      <c r="M176" s="236"/>
      <c r="N176" s="237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130</v>
      </c>
      <c r="AU176" s="17" t="s">
        <v>85</v>
      </c>
    </row>
    <row r="177" s="13" customFormat="1">
      <c r="A177" s="13"/>
      <c r="B177" s="238"/>
      <c r="C177" s="239"/>
      <c r="D177" s="233" t="s">
        <v>132</v>
      </c>
      <c r="E177" s="240" t="s">
        <v>1</v>
      </c>
      <c r="F177" s="241" t="s">
        <v>219</v>
      </c>
      <c r="G177" s="239"/>
      <c r="H177" s="242">
        <v>12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132</v>
      </c>
      <c r="AU177" s="248" t="s">
        <v>85</v>
      </c>
      <c r="AV177" s="13" t="s">
        <v>85</v>
      </c>
      <c r="AW177" s="13" t="s">
        <v>31</v>
      </c>
      <c r="AX177" s="13" t="s">
        <v>83</v>
      </c>
      <c r="AY177" s="248" t="s">
        <v>122</v>
      </c>
    </row>
    <row r="178" s="2" customFormat="1" ht="16.5" customHeight="1">
      <c r="A178" s="38"/>
      <c r="B178" s="39"/>
      <c r="C178" s="219" t="s">
        <v>8</v>
      </c>
      <c r="D178" s="219" t="s">
        <v>124</v>
      </c>
      <c r="E178" s="220" t="s">
        <v>220</v>
      </c>
      <c r="F178" s="221" t="s">
        <v>221</v>
      </c>
      <c r="G178" s="222" t="s">
        <v>136</v>
      </c>
      <c r="H178" s="223">
        <v>1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40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128</v>
      </c>
      <c r="AT178" s="231" t="s">
        <v>124</v>
      </c>
      <c r="AU178" s="231" t="s">
        <v>85</v>
      </c>
      <c r="AY178" s="17" t="s">
        <v>122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83</v>
      </c>
      <c r="BK178" s="232">
        <f>ROUND(I178*H178,2)</f>
        <v>0</v>
      </c>
      <c r="BL178" s="17" t="s">
        <v>128</v>
      </c>
      <c r="BM178" s="231" t="s">
        <v>222</v>
      </c>
    </row>
    <row r="179" s="2" customFormat="1">
      <c r="A179" s="38"/>
      <c r="B179" s="39"/>
      <c r="C179" s="40"/>
      <c r="D179" s="233" t="s">
        <v>130</v>
      </c>
      <c r="E179" s="40"/>
      <c r="F179" s="234" t="s">
        <v>223</v>
      </c>
      <c r="G179" s="40"/>
      <c r="H179" s="40"/>
      <c r="I179" s="235"/>
      <c r="J179" s="40"/>
      <c r="K179" s="40"/>
      <c r="L179" s="44"/>
      <c r="M179" s="236"/>
      <c r="N179" s="237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130</v>
      </c>
      <c r="AU179" s="17" t="s">
        <v>85</v>
      </c>
    </row>
    <row r="180" s="2" customFormat="1" ht="16.5" customHeight="1">
      <c r="A180" s="38"/>
      <c r="B180" s="39"/>
      <c r="C180" s="219" t="s">
        <v>224</v>
      </c>
      <c r="D180" s="219" t="s">
        <v>124</v>
      </c>
      <c r="E180" s="220" t="s">
        <v>225</v>
      </c>
      <c r="F180" s="221" t="s">
        <v>226</v>
      </c>
      <c r="G180" s="222" t="s">
        <v>136</v>
      </c>
      <c r="H180" s="223">
        <v>1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40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128</v>
      </c>
      <c r="AT180" s="231" t="s">
        <v>124</v>
      </c>
      <c r="AU180" s="231" t="s">
        <v>85</v>
      </c>
      <c r="AY180" s="17" t="s">
        <v>122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83</v>
      </c>
      <c r="BK180" s="232">
        <f>ROUND(I180*H180,2)</f>
        <v>0</v>
      </c>
      <c r="BL180" s="17" t="s">
        <v>128</v>
      </c>
      <c r="BM180" s="231" t="s">
        <v>227</v>
      </c>
    </row>
    <row r="181" s="2" customFormat="1">
      <c r="A181" s="38"/>
      <c r="B181" s="39"/>
      <c r="C181" s="40"/>
      <c r="D181" s="233" t="s">
        <v>130</v>
      </c>
      <c r="E181" s="40"/>
      <c r="F181" s="234" t="s">
        <v>228</v>
      </c>
      <c r="G181" s="40"/>
      <c r="H181" s="40"/>
      <c r="I181" s="235"/>
      <c r="J181" s="40"/>
      <c r="K181" s="40"/>
      <c r="L181" s="44"/>
      <c r="M181" s="236"/>
      <c r="N181" s="237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130</v>
      </c>
      <c r="AU181" s="17" t="s">
        <v>85</v>
      </c>
    </row>
    <row r="182" s="2" customFormat="1" ht="16.5" customHeight="1">
      <c r="A182" s="38"/>
      <c r="B182" s="39"/>
      <c r="C182" s="219" t="s">
        <v>229</v>
      </c>
      <c r="D182" s="219" t="s">
        <v>124</v>
      </c>
      <c r="E182" s="220" t="s">
        <v>230</v>
      </c>
      <c r="F182" s="221" t="s">
        <v>231</v>
      </c>
      <c r="G182" s="222" t="s">
        <v>136</v>
      </c>
      <c r="H182" s="223">
        <v>1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40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128</v>
      </c>
      <c r="AT182" s="231" t="s">
        <v>124</v>
      </c>
      <c r="AU182" s="231" t="s">
        <v>85</v>
      </c>
      <c r="AY182" s="17" t="s">
        <v>122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83</v>
      </c>
      <c r="BK182" s="232">
        <f>ROUND(I182*H182,2)</f>
        <v>0</v>
      </c>
      <c r="BL182" s="17" t="s">
        <v>128</v>
      </c>
      <c r="BM182" s="231" t="s">
        <v>232</v>
      </c>
    </row>
    <row r="183" s="2" customFormat="1">
      <c r="A183" s="38"/>
      <c r="B183" s="39"/>
      <c r="C183" s="40"/>
      <c r="D183" s="233" t="s">
        <v>130</v>
      </c>
      <c r="E183" s="40"/>
      <c r="F183" s="234" t="s">
        <v>233</v>
      </c>
      <c r="G183" s="40"/>
      <c r="H183" s="40"/>
      <c r="I183" s="235"/>
      <c r="J183" s="40"/>
      <c r="K183" s="40"/>
      <c r="L183" s="44"/>
      <c r="M183" s="236"/>
      <c r="N183" s="237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130</v>
      </c>
      <c r="AU183" s="17" t="s">
        <v>85</v>
      </c>
    </row>
    <row r="184" s="2" customFormat="1" ht="16.5" customHeight="1">
      <c r="A184" s="38"/>
      <c r="B184" s="39"/>
      <c r="C184" s="219" t="s">
        <v>234</v>
      </c>
      <c r="D184" s="219" t="s">
        <v>124</v>
      </c>
      <c r="E184" s="220" t="s">
        <v>235</v>
      </c>
      <c r="F184" s="221" t="s">
        <v>236</v>
      </c>
      <c r="G184" s="222" t="s">
        <v>136</v>
      </c>
      <c r="H184" s="223">
        <v>29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40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128</v>
      </c>
      <c r="AT184" s="231" t="s">
        <v>124</v>
      </c>
      <c r="AU184" s="231" t="s">
        <v>85</v>
      </c>
      <c r="AY184" s="17" t="s">
        <v>122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83</v>
      </c>
      <c r="BK184" s="232">
        <f>ROUND(I184*H184,2)</f>
        <v>0</v>
      </c>
      <c r="BL184" s="17" t="s">
        <v>128</v>
      </c>
      <c r="BM184" s="231" t="s">
        <v>237</v>
      </c>
    </row>
    <row r="185" s="2" customFormat="1">
      <c r="A185" s="38"/>
      <c r="B185" s="39"/>
      <c r="C185" s="40"/>
      <c r="D185" s="233" t="s">
        <v>130</v>
      </c>
      <c r="E185" s="40"/>
      <c r="F185" s="234" t="s">
        <v>238</v>
      </c>
      <c r="G185" s="40"/>
      <c r="H185" s="40"/>
      <c r="I185" s="235"/>
      <c r="J185" s="40"/>
      <c r="K185" s="40"/>
      <c r="L185" s="44"/>
      <c r="M185" s="236"/>
      <c r="N185" s="237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130</v>
      </c>
      <c r="AU185" s="17" t="s">
        <v>85</v>
      </c>
    </row>
    <row r="186" s="13" customFormat="1">
      <c r="A186" s="13"/>
      <c r="B186" s="238"/>
      <c r="C186" s="239"/>
      <c r="D186" s="233" t="s">
        <v>132</v>
      </c>
      <c r="E186" s="240" t="s">
        <v>1</v>
      </c>
      <c r="F186" s="241" t="s">
        <v>239</v>
      </c>
      <c r="G186" s="239"/>
      <c r="H186" s="242">
        <v>29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132</v>
      </c>
      <c r="AU186" s="248" t="s">
        <v>85</v>
      </c>
      <c r="AV186" s="13" t="s">
        <v>85</v>
      </c>
      <c r="AW186" s="13" t="s">
        <v>31</v>
      </c>
      <c r="AX186" s="13" t="s">
        <v>83</v>
      </c>
      <c r="AY186" s="248" t="s">
        <v>122</v>
      </c>
    </row>
    <row r="187" s="2" customFormat="1" ht="16.5" customHeight="1">
      <c r="A187" s="38"/>
      <c r="B187" s="39"/>
      <c r="C187" s="219" t="s">
        <v>240</v>
      </c>
      <c r="D187" s="219" t="s">
        <v>124</v>
      </c>
      <c r="E187" s="220" t="s">
        <v>241</v>
      </c>
      <c r="F187" s="221" t="s">
        <v>242</v>
      </c>
      <c r="G187" s="222" t="s">
        <v>136</v>
      </c>
      <c r="H187" s="223">
        <v>29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40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128</v>
      </c>
      <c r="AT187" s="231" t="s">
        <v>124</v>
      </c>
      <c r="AU187" s="231" t="s">
        <v>85</v>
      </c>
      <c r="AY187" s="17" t="s">
        <v>122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83</v>
      </c>
      <c r="BK187" s="232">
        <f>ROUND(I187*H187,2)</f>
        <v>0</v>
      </c>
      <c r="BL187" s="17" t="s">
        <v>128</v>
      </c>
      <c r="BM187" s="231" t="s">
        <v>243</v>
      </c>
    </row>
    <row r="188" s="2" customFormat="1">
      <c r="A188" s="38"/>
      <c r="B188" s="39"/>
      <c r="C188" s="40"/>
      <c r="D188" s="233" t="s">
        <v>130</v>
      </c>
      <c r="E188" s="40"/>
      <c r="F188" s="234" t="s">
        <v>244</v>
      </c>
      <c r="G188" s="40"/>
      <c r="H188" s="40"/>
      <c r="I188" s="235"/>
      <c r="J188" s="40"/>
      <c r="K188" s="40"/>
      <c r="L188" s="44"/>
      <c r="M188" s="236"/>
      <c r="N188" s="237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130</v>
      </c>
      <c r="AU188" s="17" t="s">
        <v>85</v>
      </c>
    </row>
    <row r="189" s="13" customFormat="1">
      <c r="A189" s="13"/>
      <c r="B189" s="238"/>
      <c r="C189" s="239"/>
      <c r="D189" s="233" t="s">
        <v>132</v>
      </c>
      <c r="E189" s="240" t="s">
        <v>1</v>
      </c>
      <c r="F189" s="241" t="s">
        <v>239</v>
      </c>
      <c r="G189" s="239"/>
      <c r="H189" s="242">
        <v>29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132</v>
      </c>
      <c r="AU189" s="248" t="s">
        <v>85</v>
      </c>
      <c r="AV189" s="13" t="s">
        <v>85</v>
      </c>
      <c r="AW189" s="13" t="s">
        <v>31</v>
      </c>
      <c r="AX189" s="13" t="s">
        <v>83</v>
      </c>
      <c r="AY189" s="248" t="s">
        <v>122</v>
      </c>
    </row>
    <row r="190" s="2" customFormat="1" ht="16.5" customHeight="1">
      <c r="A190" s="38"/>
      <c r="B190" s="39"/>
      <c r="C190" s="219" t="s">
        <v>245</v>
      </c>
      <c r="D190" s="219" t="s">
        <v>124</v>
      </c>
      <c r="E190" s="220" t="s">
        <v>246</v>
      </c>
      <c r="F190" s="221" t="s">
        <v>247</v>
      </c>
      <c r="G190" s="222" t="s">
        <v>136</v>
      </c>
      <c r="H190" s="223">
        <v>29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40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128</v>
      </c>
      <c r="AT190" s="231" t="s">
        <v>124</v>
      </c>
      <c r="AU190" s="231" t="s">
        <v>85</v>
      </c>
      <c r="AY190" s="17" t="s">
        <v>122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83</v>
      </c>
      <c r="BK190" s="232">
        <f>ROUND(I190*H190,2)</f>
        <v>0</v>
      </c>
      <c r="BL190" s="17" t="s">
        <v>128</v>
      </c>
      <c r="BM190" s="231" t="s">
        <v>248</v>
      </c>
    </row>
    <row r="191" s="2" customFormat="1">
      <c r="A191" s="38"/>
      <c r="B191" s="39"/>
      <c r="C191" s="40"/>
      <c r="D191" s="233" t="s">
        <v>130</v>
      </c>
      <c r="E191" s="40"/>
      <c r="F191" s="234" t="s">
        <v>249</v>
      </c>
      <c r="G191" s="40"/>
      <c r="H191" s="40"/>
      <c r="I191" s="235"/>
      <c r="J191" s="40"/>
      <c r="K191" s="40"/>
      <c r="L191" s="44"/>
      <c r="M191" s="236"/>
      <c r="N191" s="237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130</v>
      </c>
      <c r="AU191" s="17" t="s">
        <v>85</v>
      </c>
    </row>
    <row r="192" s="13" customFormat="1">
      <c r="A192" s="13"/>
      <c r="B192" s="238"/>
      <c r="C192" s="239"/>
      <c r="D192" s="233" t="s">
        <v>132</v>
      </c>
      <c r="E192" s="240" t="s">
        <v>1</v>
      </c>
      <c r="F192" s="241" t="s">
        <v>239</v>
      </c>
      <c r="G192" s="239"/>
      <c r="H192" s="242">
        <v>29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8" t="s">
        <v>132</v>
      </c>
      <c r="AU192" s="248" t="s">
        <v>85</v>
      </c>
      <c r="AV192" s="13" t="s">
        <v>85</v>
      </c>
      <c r="AW192" s="13" t="s">
        <v>31</v>
      </c>
      <c r="AX192" s="13" t="s">
        <v>83</v>
      </c>
      <c r="AY192" s="248" t="s">
        <v>122</v>
      </c>
    </row>
    <row r="193" s="2" customFormat="1" ht="21.75" customHeight="1">
      <c r="A193" s="38"/>
      <c r="B193" s="39"/>
      <c r="C193" s="219" t="s">
        <v>7</v>
      </c>
      <c r="D193" s="219" t="s">
        <v>124</v>
      </c>
      <c r="E193" s="220" t="s">
        <v>250</v>
      </c>
      <c r="F193" s="221" t="s">
        <v>251</v>
      </c>
      <c r="G193" s="222" t="s">
        <v>203</v>
      </c>
      <c r="H193" s="223">
        <v>6.4219999999999997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40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128</v>
      </c>
      <c r="AT193" s="231" t="s">
        <v>124</v>
      </c>
      <c r="AU193" s="231" t="s">
        <v>85</v>
      </c>
      <c r="AY193" s="17" t="s">
        <v>122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83</v>
      </c>
      <c r="BK193" s="232">
        <f>ROUND(I193*H193,2)</f>
        <v>0</v>
      </c>
      <c r="BL193" s="17" t="s">
        <v>128</v>
      </c>
      <c r="BM193" s="231" t="s">
        <v>252</v>
      </c>
    </row>
    <row r="194" s="2" customFormat="1">
      <c r="A194" s="38"/>
      <c r="B194" s="39"/>
      <c r="C194" s="40"/>
      <c r="D194" s="233" t="s">
        <v>130</v>
      </c>
      <c r="E194" s="40"/>
      <c r="F194" s="234" t="s">
        <v>253</v>
      </c>
      <c r="G194" s="40"/>
      <c r="H194" s="40"/>
      <c r="I194" s="235"/>
      <c r="J194" s="40"/>
      <c r="K194" s="40"/>
      <c r="L194" s="44"/>
      <c r="M194" s="236"/>
      <c r="N194" s="237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130</v>
      </c>
      <c r="AU194" s="17" t="s">
        <v>85</v>
      </c>
    </row>
    <row r="195" s="15" customFormat="1">
      <c r="A195" s="15"/>
      <c r="B195" s="260"/>
      <c r="C195" s="261"/>
      <c r="D195" s="233" t="s">
        <v>132</v>
      </c>
      <c r="E195" s="262" t="s">
        <v>1</v>
      </c>
      <c r="F195" s="263" t="s">
        <v>254</v>
      </c>
      <c r="G195" s="261"/>
      <c r="H195" s="262" t="s">
        <v>1</v>
      </c>
      <c r="I195" s="264"/>
      <c r="J195" s="261"/>
      <c r="K195" s="261"/>
      <c r="L195" s="265"/>
      <c r="M195" s="266"/>
      <c r="N195" s="267"/>
      <c r="O195" s="267"/>
      <c r="P195" s="267"/>
      <c r="Q195" s="267"/>
      <c r="R195" s="267"/>
      <c r="S195" s="267"/>
      <c r="T195" s="268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9" t="s">
        <v>132</v>
      </c>
      <c r="AU195" s="269" t="s">
        <v>85</v>
      </c>
      <c r="AV195" s="15" t="s">
        <v>83</v>
      </c>
      <c r="AW195" s="15" t="s">
        <v>31</v>
      </c>
      <c r="AX195" s="15" t="s">
        <v>75</v>
      </c>
      <c r="AY195" s="269" t="s">
        <v>122</v>
      </c>
    </row>
    <row r="196" s="13" customFormat="1">
      <c r="A196" s="13"/>
      <c r="B196" s="238"/>
      <c r="C196" s="239"/>
      <c r="D196" s="233" t="s">
        <v>132</v>
      </c>
      <c r="E196" s="240" t="s">
        <v>1</v>
      </c>
      <c r="F196" s="241" t="s">
        <v>255</v>
      </c>
      <c r="G196" s="239"/>
      <c r="H196" s="242">
        <v>6.4219999999999997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8" t="s">
        <v>132</v>
      </c>
      <c r="AU196" s="248" t="s">
        <v>85</v>
      </c>
      <c r="AV196" s="13" t="s">
        <v>85</v>
      </c>
      <c r="AW196" s="13" t="s">
        <v>31</v>
      </c>
      <c r="AX196" s="13" t="s">
        <v>83</v>
      </c>
      <c r="AY196" s="248" t="s">
        <v>122</v>
      </c>
    </row>
    <row r="197" s="2" customFormat="1" ht="24.15" customHeight="1">
      <c r="A197" s="38"/>
      <c r="B197" s="39"/>
      <c r="C197" s="219" t="s">
        <v>256</v>
      </c>
      <c r="D197" s="219" t="s">
        <v>124</v>
      </c>
      <c r="E197" s="220" t="s">
        <v>257</v>
      </c>
      <c r="F197" s="221" t="s">
        <v>258</v>
      </c>
      <c r="G197" s="222" t="s">
        <v>203</v>
      </c>
      <c r="H197" s="223">
        <v>128.44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40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128</v>
      </c>
      <c r="AT197" s="231" t="s">
        <v>124</v>
      </c>
      <c r="AU197" s="231" t="s">
        <v>85</v>
      </c>
      <c r="AY197" s="17" t="s">
        <v>122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83</v>
      </c>
      <c r="BK197" s="232">
        <f>ROUND(I197*H197,2)</f>
        <v>0</v>
      </c>
      <c r="BL197" s="17" t="s">
        <v>128</v>
      </c>
      <c r="BM197" s="231" t="s">
        <v>259</v>
      </c>
    </row>
    <row r="198" s="2" customFormat="1">
      <c r="A198" s="38"/>
      <c r="B198" s="39"/>
      <c r="C198" s="40"/>
      <c r="D198" s="233" t="s">
        <v>130</v>
      </c>
      <c r="E198" s="40"/>
      <c r="F198" s="234" t="s">
        <v>260</v>
      </c>
      <c r="G198" s="40"/>
      <c r="H198" s="40"/>
      <c r="I198" s="235"/>
      <c r="J198" s="40"/>
      <c r="K198" s="40"/>
      <c r="L198" s="44"/>
      <c r="M198" s="236"/>
      <c r="N198" s="237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130</v>
      </c>
      <c r="AU198" s="17" t="s">
        <v>85</v>
      </c>
    </row>
    <row r="199" s="13" customFormat="1">
      <c r="A199" s="13"/>
      <c r="B199" s="238"/>
      <c r="C199" s="239"/>
      <c r="D199" s="233" t="s">
        <v>132</v>
      </c>
      <c r="E199" s="240" t="s">
        <v>1</v>
      </c>
      <c r="F199" s="241" t="s">
        <v>261</v>
      </c>
      <c r="G199" s="239"/>
      <c r="H199" s="242">
        <v>128.44</v>
      </c>
      <c r="I199" s="243"/>
      <c r="J199" s="239"/>
      <c r="K199" s="239"/>
      <c r="L199" s="244"/>
      <c r="M199" s="245"/>
      <c r="N199" s="246"/>
      <c r="O199" s="246"/>
      <c r="P199" s="246"/>
      <c r="Q199" s="246"/>
      <c r="R199" s="246"/>
      <c r="S199" s="246"/>
      <c r="T199" s="24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8" t="s">
        <v>132</v>
      </c>
      <c r="AU199" s="248" t="s">
        <v>85</v>
      </c>
      <c r="AV199" s="13" t="s">
        <v>85</v>
      </c>
      <c r="AW199" s="13" t="s">
        <v>31</v>
      </c>
      <c r="AX199" s="13" t="s">
        <v>83</v>
      </c>
      <c r="AY199" s="248" t="s">
        <v>122</v>
      </c>
    </row>
    <row r="200" s="2" customFormat="1" ht="16.5" customHeight="1">
      <c r="A200" s="38"/>
      <c r="B200" s="39"/>
      <c r="C200" s="219" t="s">
        <v>262</v>
      </c>
      <c r="D200" s="219" t="s">
        <v>124</v>
      </c>
      <c r="E200" s="220" t="s">
        <v>263</v>
      </c>
      <c r="F200" s="221" t="s">
        <v>264</v>
      </c>
      <c r="G200" s="222" t="s">
        <v>265</v>
      </c>
      <c r="H200" s="223">
        <v>11.881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40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128</v>
      </c>
      <c r="AT200" s="231" t="s">
        <v>124</v>
      </c>
      <c r="AU200" s="231" t="s">
        <v>85</v>
      </c>
      <c r="AY200" s="17" t="s">
        <v>122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83</v>
      </c>
      <c r="BK200" s="232">
        <f>ROUND(I200*H200,2)</f>
        <v>0</v>
      </c>
      <c r="BL200" s="17" t="s">
        <v>128</v>
      </c>
      <c r="BM200" s="231" t="s">
        <v>266</v>
      </c>
    </row>
    <row r="201" s="2" customFormat="1">
      <c r="A201" s="38"/>
      <c r="B201" s="39"/>
      <c r="C201" s="40"/>
      <c r="D201" s="233" t="s">
        <v>130</v>
      </c>
      <c r="E201" s="40"/>
      <c r="F201" s="234" t="s">
        <v>267</v>
      </c>
      <c r="G201" s="40"/>
      <c r="H201" s="40"/>
      <c r="I201" s="235"/>
      <c r="J201" s="40"/>
      <c r="K201" s="40"/>
      <c r="L201" s="44"/>
      <c r="M201" s="236"/>
      <c r="N201" s="237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130</v>
      </c>
      <c r="AU201" s="17" t="s">
        <v>85</v>
      </c>
    </row>
    <row r="202" s="15" customFormat="1">
      <c r="A202" s="15"/>
      <c r="B202" s="260"/>
      <c r="C202" s="261"/>
      <c r="D202" s="233" t="s">
        <v>132</v>
      </c>
      <c r="E202" s="262" t="s">
        <v>1</v>
      </c>
      <c r="F202" s="263" t="s">
        <v>268</v>
      </c>
      <c r="G202" s="261"/>
      <c r="H202" s="262" t="s">
        <v>1</v>
      </c>
      <c r="I202" s="264"/>
      <c r="J202" s="261"/>
      <c r="K202" s="261"/>
      <c r="L202" s="265"/>
      <c r="M202" s="266"/>
      <c r="N202" s="267"/>
      <c r="O202" s="267"/>
      <c r="P202" s="267"/>
      <c r="Q202" s="267"/>
      <c r="R202" s="267"/>
      <c r="S202" s="267"/>
      <c r="T202" s="26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9" t="s">
        <v>132</v>
      </c>
      <c r="AU202" s="269" t="s">
        <v>85</v>
      </c>
      <c r="AV202" s="15" t="s">
        <v>83</v>
      </c>
      <c r="AW202" s="15" t="s">
        <v>31</v>
      </c>
      <c r="AX202" s="15" t="s">
        <v>75</v>
      </c>
      <c r="AY202" s="269" t="s">
        <v>122</v>
      </c>
    </row>
    <row r="203" s="15" customFormat="1">
      <c r="A203" s="15"/>
      <c r="B203" s="260"/>
      <c r="C203" s="261"/>
      <c r="D203" s="233" t="s">
        <v>132</v>
      </c>
      <c r="E203" s="262" t="s">
        <v>1</v>
      </c>
      <c r="F203" s="263" t="s">
        <v>269</v>
      </c>
      <c r="G203" s="261"/>
      <c r="H203" s="262" t="s">
        <v>1</v>
      </c>
      <c r="I203" s="264"/>
      <c r="J203" s="261"/>
      <c r="K203" s="261"/>
      <c r="L203" s="265"/>
      <c r="M203" s="266"/>
      <c r="N203" s="267"/>
      <c r="O203" s="267"/>
      <c r="P203" s="267"/>
      <c r="Q203" s="267"/>
      <c r="R203" s="267"/>
      <c r="S203" s="267"/>
      <c r="T203" s="268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9" t="s">
        <v>132</v>
      </c>
      <c r="AU203" s="269" t="s">
        <v>85</v>
      </c>
      <c r="AV203" s="15" t="s">
        <v>83</v>
      </c>
      <c r="AW203" s="15" t="s">
        <v>31</v>
      </c>
      <c r="AX203" s="15" t="s">
        <v>75</v>
      </c>
      <c r="AY203" s="269" t="s">
        <v>122</v>
      </c>
    </row>
    <row r="204" s="13" customFormat="1">
      <c r="A204" s="13"/>
      <c r="B204" s="238"/>
      <c r="C204" s="239"/>
      <c r="D204" s="233" t="s">
        <v>132</v>
      </c>
      <c r="E204" s="240" t="s">
        <v>1</v>
      </c>
      <c r="F204" s="241" t="s">
        <v>270</v>
      </c>
      <c r="G204" s="239"/>
      <c r="H204" s="242">
        <v>11.881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8" t="s">
        <v>132</v>
      </c>
      <c r="AU204" s="248" t="s">
        <v>85</v>
      </c>
      <c r="AV204" s="13" t="s">
        <v>85</v>
      </c>
      <c r="AW204" s="13" t="s">
        <v>31</v>
      </c>
      <c r="AX204" s="13" t="s">
        <v>83</v>
      </c>
      <c r="AY204" s="248" t="s">
        <v>122</v>
      </c>
    </row>
    <row r="205" s="2" customFormat="1" ht="16.5" customHeight="1">
      <c r="A205" s="38"/>
      <c r="B205" s="39"/>
      <c r="C205" s="219" t="s">
        <v>271</v>
      </c>
      <c r="D205" s="219" t="s">
        <v>124</v>
      </c>
      <c r="E205" s="220" t="s">
        <v>272</v>
      </c>
      <c r="F205" s="221" t="s">
        <v>273</v>
      </c>
      <c r="G205" s="222" t="s">
        <v>203</v>
      </c>
      <c r="H205" s="223">
        <v>6.4219999999999997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40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128</v>
      </c>
      <c r="AT205" s="231" t="s">
        <v>124</v>
      </c>
      <c r="AU205" s="231" t="s">
        <v>85</v>
      </c>
      <c r="AY205" s="17" t="s">
        <v>122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83</v>
      </c>
      <c r="BK205" s="232">
        <f>ROUND(I205*H205,2)</f>
        <v>0</v>
      </c>
      <c r="BL205" s="17" t="s">
        <v>128</v>
      </c>
      <c r="BM205" s="231" t="s">
        <v>274</v>
      </c>
    </row>
    <row r="206" s="2" customFormat="1">
      <c r="A206" s="38"/>
      <c r="B206" s="39"/>
      <c r="C206" s="40"/>
      <c r="D206" s="233" t="s">
        <v>130</v>
      </c>
      <c r="E206" s="40"/>
      <c r="F206" s="234" t="s">
        <v>275</v>
      </c>
      <c r="G206" s="40"/>
      <c r="H206" s="40"/>
      <c r="I206" s="235"/>
      <c r="J206" s="40"/>
      <c r="K206" s="40"/>
      <c r="L206" s="44"/>
      <c r="M206" s="236"/>
      <c r="N206" s="237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130</v>
      </c>
      <c r="AU206" s="17" t="s">
        <v>85</v>
      </c>
    </row>
    <row r="207" s="2" customFormat="1" ht="16.5" customHeight="1">
      <c r="A207" s="38"/>
      <c r="B207" s="39"/>
      <c r="C207" s="219" t="s">
        <v>276</v>
      </c>
      <c r="D207" s="219" t="s">
        <v>124</v>
      </c>
      <c r="E207" s="220" t="s">
        <v>277</v>
      </c>
      <c r="F207" s="221" t="s">
        <v>278</v>
      </c>
      <c r="G207" s="222" t="s">
        <v>127</v>
      </c>
      <c r="H207" s="223">
        <v>44.103000000000002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40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128</v>
      </c>
      <c r="AT207" s="231" t="s">
        <v>124</v>
      </c>
      <c r="AU207" s="231" t="s">
        <v>85</v>
      </c>
      <c r="AY207" s="17" t="s">
        <v>122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83</v>
      </c>
      <c r="BK207" s="232">
        <f>ROUND(I207*H207,2)</f>
        <v>0</v>
      </c>
      <c r="BL207" s="17" t="s">
        <v>128</v>
      </c>
      <c r="BM207" s="231" t="s">
        <v>279</v>
      </c>
    </row>
    <row r="208" s="2" customFormat="1">
      <c r="A208" s="38"/>
      <c r="B208" s="39"/>
      <c r="C208" s="40"/>
      <c r="D208" s="233" t="s">
        <v>130</v>
      </c>
      <c r="E208" s="40"/>
      <c r="F208" s="234" t="s">
        <v>280</v>
      </c>
      <c r="G208" s="40"/>
      <c r="H208" s="40"/>
      <c r="I208" s="235"/>
      <c r="J208" s="40"/>
      <c r="K208" s="40"/>
      <c r="L208" s="44"/>
      <c r="M208" s="236"/>
      <c r="N208" s="237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130</v>
      </c>
      <c r="AU208" s="17" t="s">
        <v>85</v>
      </c>
    </row>
    <row r="209" s="15" customFormat="1">
      <c r="A209" s="15"/>
      <c r="B209" s="260"/>
      <c r="C209" s="261"/>
      <c r="D209" s="233" t="s">
        <v>132</v>
      </c>
      <c r="E209" s="262" t="s">
        <v>1</v>
      </c>
      <c r="F209" s="263" t="s">
        <v>281</v>
      </c>
      <c r="G209" s="261"/>
      <c r="H209" s="262" t="s">
        <v>1</v>
      </c>
      <c r="I209" s="264"/>
      <c r="J209" s="261"/>
      <c r="K209" s="261"/>
      <c r="L209" s="265"/>
      <c r="M209" s="266"/>
      <c r="N209" s="267"/>
      <c r="O209" s="267"/>
      <c r="P209" s="267"/>
      <c r="Q209" s="267"/>
      <c r="R209" s="267"/>
      <c r="S209" s="267"/>
      <c r="T209" s="268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9" t="s">
        <v>132</v>
      </c>
      <c r="AU209" s="269" t="s">
        <v>85</v>
      </c>
      <c r="AV209" s="15" t="s">
        <v>83</v>
      </c>
      <c r="AW209" s="15" t="s">
        <v>31</v>
      </c>
      <c r="AX209" s="15" t="s">
        <v>75</v>
      </c>
      <c r="AY209" s="269" t="s">
        <v>122</v>
      </c>
    </row>
    <row r="210" s="13" customFormat="1">
      <c r="A210" s="13"/>
      <c r="B210" s="238"/>
      <c r="C210" s="239"/>
      <c r="D210" s="233" t="s">
        <v>132</v>
      </c>
      <c r="E210" s="240" t="s">
        <v>1</v>
      </c>
      <c r="F210" s="241" t="s">
        <v>282</v>
      </c>
      <c r="G210" s="239"/>
      <c r="H210" s="242">
        <v>9.7129999999999992</v>
      </c>
      <c r="I210" s="243"/>
      <c r="J210" s="239"/>
      <c r="K210" s="239"/>
      <c r="L210" s="244"/>
      <c r="M210" s="245"/>
      <c r="N210" s="246"/>
      <c r="O210" s="246"/>
      <c r="P210" s="246"/>
      <c r="Q210" s="246"/>
      <c r="R210" s="246"/>
      <c r="S210" s="246"/>
      <c r="T210" s="24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8" t="s">
        <v>132</v>
      </c>
      <c r="AU210" s="248" t="s">
        <v>85</v>
      </c>
      <c r="AV210" s="13" t="s">
        <v>85</v>
      </c>
      <c r="AW210" s="13" t="s">
        <v>31</v>
      </c>
      <c r="AX210" s="13" t="s">
        <v>75</v>
      </c>
      <c r="AY210" s="248" t="s">
        <v>122</v>
      </c>
    </row>
    <row r="211" s="13" customFormat="1">
      <c r="A211" s="13"/>
      <c r="B211" s="238"/>
      <c r="C211" s="239"/>
      <c r="D211" s="233" t="s">
        <v>132</v>
      </c>
      <c r="E211" s="240" t="s">
        <v>1</v>
      </c>
      <c r="F211" s="241" t="s">
        <v>283</v>
      </c>
      <c r="G211" s="239"/>
      <c r="H211" s="242">
        <v>16.199999999999999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8" t="s">
        <v>132</v>
      </c>
      <c r="AU211" s="248" t="s">
        <v>85</v>
      </c>
      <c r="AV211" s="13" t="s">
        <v>85</v>
      </c>
      <c r="AW211" s="13" t="s">
        <v>31</v>
      </c>
      <c r="AX211" s="13" t="s">
        <v>75</v>
      </c>
      <c r="AY211" s="248" t="s">
        <v>122</v>
      </c>
    </row>
    <row r="212" s="13" customFormat="1">
      <c r="A212" s="13"/>
      <c r="B212" s="238"/>
      <c r="C212" s="239"/>
      <c r="D212" s="233" t="s">
        <v>132</v>
      </c>
      <c r="E212" s="240" t="s">
        <v>1</v>
      </c>
      <c r="F212" s="241" t="s">
        <v>284</v>
      </c>
      <c r="G212" s="239"/>
      <c r="H212" s="242">
        <v>1.7</v>
      </c>
      <c r="I212" s="243"/>
      <c r="J212" s="239"/>
      <c r="K212" s="239"/>
      <c r="L212" s="244"/>
      <c r="M212" s="245"/>
      <c r="N212" s="246"/>
      <c r="O212" s="246"/>
      <c r="P212" s="246"/>
      <c r="Q212" s="246"/>
      <c r="R212" s="246"/>
      <c r="S212" s="246"/>
      <c r="T212" s="24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8" t="s">
        <v>132</v>
      </c>
      <c r="AU212" s="248" t="s">
        <v>85</v>
      </c>
      <c r="AV212" s="13" t="s">
        <v>85</v>
      </c>
      <c r="AW212" s="13" t="s">
        <v>31</v>
      </c>
      <c r="AX212" s="13" t="s">
        <v>75</v>
      </c>
      <c r="AY212" s="248" t="s">
        <v>122</v>
      </c>
    </row>
    <row r="213" s="13" customFormat="1">
      <c r="A213" s="13"/>
      <c r="B213" s="238"/>
      <c r="C213" s="239"/>
      <c r="D213" s="233" t="s">
        <v>132</v>
      </c>
      <c r="E213" s="240" t="s">
        <v>1</v>
      </c>
      <c r="F213" s="241" t="s">
        <v>285</v>
      </c>
      <c r="G213" s="239"/>
      <c r="H213" s="242">
        <v>16.489999999999998</v>
      </c>
      <c r="I213" s="243"/>
      <c r="J213" s="239"/>
      <c r="K213" s="239"/>
      <c r="L213" s="244"/>
      <c r="M213" s="245"/>
      <c r="N213" s="246"/>
      <c r="O213" s="246"/>
      <c r="P213" s="246"/>
      <c r="Q213" s="246"/>
      <c r="R213" s="246"/>
      <c r="S213" s="246"/>
      <c r="T213" s="24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8" t="s">
        <v>132</v>
      </c>
      <c r="AU213" s="248" t="s">
        <v>85</v>
      </c>
      <c r="AV213" s="13" t="s">
        <v>85</v>
      </c>
      <c r="AW213" s="13" t="s">
        <v>31</v>
      </c>
      <c r="AX213" s="13" t="s">
        <v>75</v>
      </c>
      <c r="AY213" s="248" t="s">
        <v>122</v>
      </c>
    </row>
    <row r="214" s="14" customFormat="1">
      <c r="A214" s="14"/>
      <c r="B214" s="249"/>
      <c r="C214" s="250"/>
      <c r="D214" s="233" t="s">
        <v>132</v>
      </c>
      <c r="E214" s="251" t="s">
        <v>1</v>
      </c>
      <c r="F214" s="252" t="s">
        <v>141</v>
      </c>
      <c r="G214" s="250"/>
      <c r="H214" s="253">
        <v>44.103000000000002</v>
      </c>
      <c r="I214" s="254"/>
      <c r="J214" s="250"/>
      <c r="K214" s="250"/>
      <c r="L214" s="255"/>
      <c r="M214" s="256"/>
      <c r="N214" s="257"/>
      <c r="O214" s="257"/>
      <c r="P214" s="257"/>
      <c r="Q214" s="257"/>
      <c r="R214" s="257"/>
      <c r="S214" s="257"/>
      <c r="T214" s="25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9" t="s">
        <v>132</v>
      </c>
      <c r="AU214" s="259" t="s">
        <v>85</v>
      </c>
      <c r="AV214" s="14" t="s">
        <v>128</v>
      </c>
      <c r="AW214" s="14" t="s">
        <v>31</v>
      </c>
      <c r="AX214" s="14" t="s">
        <v>83</v>
      </c>
      <c r="AY214" s="259" t="s">
        <v>122</v>
      </c>
    </row>
    <row r="215" s="2" customFormat="1" ht="16.5" customHeight="1">
      <c r="A215" s="38"/>
      <c r="B215" s="39"/>
      <c r="C215" s="270" t="s">
        <v>286</v>
      </c>
      <c r="D215" s="270" t="s">
        <v>287</v>
      </c>
      <c r="E215" s="271" t="s">
        <v>288</v>
      </c>
      <c r="F215" s="272" t="s">
        <v>289</v>
      </c>
      <c r="G215" s="273" t="s">
        <v>290</v>
      </c>
      <c r="H215" s="274">
        <v>0.88200000000000001</v>
      </c>
      <c r="I215" s="275"/>
      <c r="J215" s="276">
        <f>ROUND(I215*H215,2)</f>
        <v>0</v>
      </c>
      <c r="K215" s="277"/>
      <c r="L215" s="278"/>
      <c r="M215" s="279" t="s">
        <v>1</v>
      </c>
      <c r="N215" s="280" t="s">
        <v>40</v>
      </c>
      <c r="O215" s="91"/>
      <c r="P215" s="229">
        <f>O215*H215</f>
        <v>0</v>
      </c>
      <c r="Q215" s="229">
        <v>0.001</v>
      </c>
      <c r="R215" s="229">
        <f>Q215*H215</f>
        <v>0.00088199999999999997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169</v>
      </c>
      <c r="AT215" s="231" t="s">
        <v>287</v>
      </c>
      <c r="AU215" s="231" t="s">
        <v>85</v>
      </c>
      <c r="AY215" s="17" t="s">
        <v>122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83</v>
      </c>
      <c r="BK215" s="232">
        <f>ROUND(I215*H215,2)</f>
        <v>0</v>
      </c>
      <c r="BL215" s="17" t="s">
        <v>128</v>
      </c>
      <c r="BM215" s="231" t="s">
        <v>291</v>
      </c>
    </row>
    <row r="216" s="2" customFormat="1">
      <c r="A216" s="38"/>
      <c r="B216" s="39"/>
      <c r="C216" s="40"/>
      <c r="D216" s="233" t="s">
        <v>130</v>
      </c>
      <c r="E216" s="40"/>
      <c r="F216" s="234" t="s">
        <v>289</v>
      </c>
      <c r="G216" s="40"/>
      <c r="H216" s="40"/>
      <c r="I216" s="235"/>
      <c r="J216" s="40"/>
      <c r="K216" s="40"/>
      <c r="L216" s="44"/>
      <c r="M216" s="236"/>
      <c r="N216" s="237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130</v>
      </c>
      <c r="AU216" s="17" t="s">
        <v>85</v>
      </c>
    </row>
    <row r="217" s="13" customFormat="1">
      <c r="A217" s="13"/>
      <c r="B217" s="238"/>
      <c r="C217" s="239"/>
      <c r="D217" s="233" t="s">
        <v>132</v>
      </c>
      <c r="E217" s="239"/>
      <c r="F217" s="241" t="s">
        <v>292</v>
      </c>
      <c r="G217" s="239"/>
      <c r="H217" s="242">
        <v>0.88200000000000001</v>
      </c>
      <c r="I217" s="243"/>
      <c r="J217" s="239"/>
      <c r="K217" s="239"/>
      <c r="L217" s="244"/>
      <c r="M217" s="245"/>
      <c r="N217" s="246"/>
      <c r="O217" s="246"/>
      <c r="P217" s="246"/>
      <c r="Q217" s="246"/>
      <c r="R217" s="246"/>
      <c r="S217" s="246"/>
      <c r="T217" s="24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8" t="s">
        <v>132</v>
      </c>
      <c r="AU217" s="248" t="s">
        <v>85</v>
      </c>
      <c r="AV217" s="13" t="s">
        <v>85</v>
      </c>
      <c r="AW217" s="13" t="s">
        <v>4</v>
      </c>
      <c r="AX217" s="13" t="s">
        <v>83</v>
      </c>
      <c r="AY217" s="248" t="s">
        <v>122</v>
      </c>
    </row>
    <row r="218" s="2" customFormat="1" ht="16.5" customHeight="1">
      <c r="A218" s="38"/>
      <c r="B218" s="39"/>
      <c r="C218" s="219" t="s">
        <v>293</v>
      </c>
      <c r="D218" s="219" t="s">
        <v>124</v>
      </c>
      <c r="E218" s="220" t="s">
        <v>294</v>
      </c>
      <c r="F218" s="221" t="s">
        <v>295</v>
      </c>
      <c r="G218" s="222" t="s">
        <v>127</v>
      </c>
      <c r="H218" s="223">
        <v>64.984999999999999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40</v>
      </c>
      <c r="O218" s="91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128</v>
      </c>
      <c r="AT218" s="231" t="s">
        <v>124</v>
      </c>
      <c r="AU218" s="231" t="s">
        <v>85</v>
      </c>
      <c r="AY218" s="17" t="s">
        <v>122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83</v>
      </c>
      <c r="BK218" s="232">
        <f>ROUND(I218*H218,2)</f>
        <v>0</v>
      </c>
      <c r="BL218" s="17" t="s">
        <v>128</v>
      </c>
      <c r="BM218" s="231" t="s">
        <v>296</v>
      </c>
    </row>
    <row r="219" s="2" customFormat="1">
      <c r="A219" s="38"/>
      <c r="B219" s="39"/>
      <c r="C219" s="40"/>
      <c r="D219" s="233" t="s">
        <v>130</v>
      </c>
      <c r="E219" s="40"/>
      <c r="F219" s="234" t="s">
        <v>297</v>
      </c>
      <c r="G219" s="40"/>
      <c r="H219" s="40"/>
      <c r="I219" s="235"/>
      <c r="J219" s="40"/>
      <c r="K219" s="40"/>
      <c r="L219" s="44"/>
      <c r="M219" s="236"/>
      <c r="N219" s="237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130</v>
      </c>
      <c r="AU219" s="17" t="s">
        <v>85</v>
      </c>
    </row>
    <row r="220" s="15" customFormat="1">
      <c r="A220" s="15"/>
      <c r="B220" s="260"/>
      <c r="C220" s="261"/>
      <c r="D220" s="233" t="s">
        <v>132</v>
      </c>
      <c r="E220" s="262" t="s">
        <v>1</v>
      </c>
      <c r="F220" s="263" t="s">
        <v>298</v>
      </c>
      <c r="G220" s="261"/>
      <c r="H220" s="262" t="s">
        <v>1</v>
      </c>
      <c r="I220" s="264"/>
      <c r="J220" s="261"/>
      <c r="K220" s="261"/>
      <c r="L220" s="265"/>
      <c r="M220" s="266"/>
      <c r="N220" s="267"/>
      <c r="O220" s="267"/>
      <c r="P220" s="267"/>
      <c r="Q220" s="267"/>
      <c r="R220" s="267"/>
      <c r="S220" s="267"/>
      <c r="T220" s="268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9" t="s">
        <v>132</v>
      </c>
      <c r="AU220" s="269" t="s">
        <v>85</v>
      </c>
      <c r="AV220" s="15" t="s">
        <v>83</v>
      </c>
      <c r="AW220" s="15" t="s">
        <v>31</v>
      </c>
      <c r="AX220" s="15" t="s">
        <v>75</v>
      </c>
      <c r="AY220" s="269" t="s">
        <v>122</v>
      </c>
    </row>
    <row r="221" s="13" customFormat="1">
      <c r="A221" s="13"/>
      <c r="B221" s="238"/>
      <c r="C221" s="239"/>
      <c r="D221" s="233" t="s">
        <v>132</v>
      </c>
      <c r="E221" s="240" t="s">
        <v>1</v>
      </c>
      <c r="F221" s="241" t="s">
        <v>299</v>
      </c>
      <c r="G221" s="239"/>
      <c r="H221" s="242">
        <v>16.094999999999999</v>
      </c>
      <c r="I221" s="243"/>
      <c r="J221" s="239"/>
      <c r="K221" s="239"/>
      <c r="L221" s="244"/>
      <c r="M221" s="245"/>
      <c r="N221" s="246"/>
      <c r="O221" s="246"/>
      <c r="P221" s="246"/>
      <c r="Q221" s="246"/>
      <c r="R221" s="246"/>
      <c r="S221" s="246"/>
      <c r="T221" s="24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8" t="s">
        <v>132</v>
      </c>
      <c r="AU221" s="248" t="s">
        <v>85</v>
      </c>
      <c r="AV221" s="13" t="s">
        <v>85</v>
      </c>
      <c r="AW221" s="13" t="s">
        <v>31</v>
      </c>
      <c r="AX221" s="13" t="s">
        <v>75</v>
      </c>
      <c r="AY221" s="248" t="s">
        <v>122</v>
      </c>
    </row>
    <row r="222" s="13" customFormat="1">
      <c r="A222" s="13"/>
      <c r="B222" s="238"/>
      <c r="C222" s="239"/>
      <c r="D222" s="233" t="s">
        <v>132</v>
      </c>
      <c r="E222" s="240" t="s">
        <v>1</v>
      </c>
      <c r="F222" s="241" t="s">
        <v>283</v>
      </c>
      <c r="G222" s="239"/>
      <c r="H222" s="242">
        <v>16.199999999999999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132</v>
      </c>
      <c r="AU222" s="248" t="s">
        <v>85</v>
      </c>
      <c r="AV222" s="13" t="s">
        <v>85</v>
      </c>
      <c r="AW222" s="13" t="s">
        <v>31</v>
      </c>
      <c r="AX222" s="13" t="s">
        <v>75</v>
      </c>
      <c r="AY222" s="248" t="s">
        <v>122</v>
      </c>
    </row>
    <row r="223" s="13" customFormat="1">
      <c r="A223" s="13"/>
      <c r="B223" s="238"/>
      <c r="C223" s="239"/>
      <c r="D223" s="233" t="s">
        <v>132</v>
      </c>
      <c r="E223" s="240" t="s">
        <v>1</v>
      </c>
      <c r="F223" s="241" t="s">
        <v>284</v>
      </c>
      <c r="G223" s="239"/>
      <c r="H223" s="242">
        <v>1.7</v>
      </c>
      <c r="I223" s="243"/>
      <c r="J223" s="239"/>
      <c r="K223" s="239"/>
      <c r="L223" s="244"/>
      <c r="M223" s="245"/>
      <c r="N223" s="246"/>
      <c r="O223" s="246"/>
      <c r="P223" s="246"/>
      <c r="Q223" s="246"/>
      <c r="R223" s="246"/>
      <c r="S223" s="246"/>
      <c r="T223" s="24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8" t="s">
        <v>132</v>
      </c>
      <c r="AU223" s="248" t="s">
        <v>85</v>
      </c>
      <c r="AV223" s="13" t="s">
        <v>85</v>
      </c>
      <c r="AW223" s="13" t="s">
        <v>31</v>
      </c>
      <c r="AX223" s="13" t="s">
        <v>75</v>
      </c>
      <c r="AY223" s="248" t="s">
        <v>122</v>
      </c>
    </row>
    <row r="224" s="13" customFormat="1">
      <c r="A224" s="13"/>
      <c r="B224" s="238"/>
      <c r="C224" s="239"/>
      <c r="D224" s="233" t="s">
        <v>132</v>
      </c>
      <c r="E224" s="240" t="s">
        <v>1</v>
      </c>
      <c r="F224" s="241" t="s">
        <v>285</v>
      </c>
      <c r="G224" s="239"/>
      <c r="H224" s="242">
        <v>16.489999999999998</v>
      </c>
      <c r="I224" s="243"/>
      <c r="J224" s="239"/>
      <c r="K224" s="239"/>
      <c r="L224" s="244"/>
      <c r="M224" s="245"/>
      <c r="N224" s="246"/>
      <c r="O224" s="246"/>
      <c r="P224" s="246"/>
      <c r="Q224" s="246"/>
      <c r="R224" s="246"/>
      <c r="S224" s="246"/>
      <c r="T224" s="24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8" t="s">
        <v>132</v>
      </c>
      <c r="AU224" s="248" t="s">
        <v>85</v>
      </c>
      <c r="AV224" s="13" t="s">
        <v>85</v>
      </c>
      <c r="AW224" s="13" t="s">
        <v>31</v>
      </c>
      <c r="AX224" s="13" t="s">
        <v>75</v>
      </c>
      <c r="AY224" s="248" t="s">
        <v>122</v>
      </c>
    </row>
    <row r="225" s="13" customFormat="1">
      <c r="A225" s="13"/>
      <c r="B225" s="238"/>
      <c r="C225" s="239"/>
      <c r="D225" s="233" t="s">
        <v>132</v>
      </c>
      <c r="E225" s="240" t="s">
        <v>1</v>
      </c>
      <c r="F225" s="241" t="s">
        <v>300</v>
      </c>
      <c r="G225" s="239"/>
      <c r="H225" s="242">
        <v>6.8250000000000002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8" t="s">
        <v>132</v>
      </c>
      <c r="AU225" s="248" t="s">
        <v>85</v>
      </c>
      <c r="AV225" s="13" t="s">
        <v>85</v>
      </c>
      <c r="AW225" s="13" t="s">
        <v>31</v>
      </c>
      <c r="AX225" s="13" t="s">
        <v>75</v>
      </c>
      <c r="AY225" s="248" t="s">
        <v>122</v>
      </c>
    </row>
    <row r="226" s="13" customFormat="1">
      <c r="A226" s="13"/>
      <c r="B226" s="238"/>
      <c r="C226" s="239"/>
      <c r="D226" s="233" t="s">
        <v>132</v>
      </c>
      <c r="E226" s="240" t="s">
        <v>1</v>
      </c>
      <c r="F226" s="241" t="s">
        <v>301</v>
      </c>
      <c r="G226" s="239"/>
      <c r="H226" s="242">
        <v>7.6749999999999998</v>
      </c>
      <c r="I226" s="243"/>
      <c r="J226" s="239"/>
      <c r="K226" s="239"/>
      <c r="L226" s="244"/>
      <c r="M226" s="245"/>
      <c r="N226" s="246"/>
      <c r="O226" s="246"/>
      <c r="P226" s="246"/>
      <c r="Q226" s="246"/>
      <c r="R226" s="246"/>
      <c r="S226" s="246"/>
      <c r="T226" s="24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8" t="s">
        <v>132</v>
      </c>
      <c r="AU226" s="248" t="s">
        <v>85</v>
      </c>
      <c r="AV226" s="13" t="s">
        <v>85</v>
      </c>
      <c r="AW226" s="13" t="s">
        <v>31</v>
      </c>
      <c r="AX226" s="13" t="s">
        <v>75</v>
      </c>
      <c r="AY226" s="248" t="s">
        <v>122</v>
      </c>
    </row>
    <row r="227" s="14" customFormat="1">
      <c r="A227" s="14"/>
      <c r="B227" s="249"/>
      <c r="C227" s="250"/>
      <c r="D227" s="233" t="s">
        <v>132</v>
      </c>
      <c r="E227" s="251" t="s">
        <v>1</v>
      </c>
      <c r="F227" s="252" t="s">
        <v>141</v>
      </c>
      <c r="G227" s="250"/>
      <c r="H227" s="253">
        <v>64.984999999999999</v>
      </c>
      <c r="I227" s="254"/>
      <c r="J227" s="250"/>
      <c r="K227" s="250"/>
      <c r="L227" s="255"/>
      <c r="M227" s="256"/>
      <c r="N227" s="257"/>
      <c r="O227" s="257"/>
      <c r="P227" s="257"/>
      <c r="Q227" s="257"/>
      <c r="R227" s="257"/>
      <c r="S227" s="257"/>
      <c r="T227" s="25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9" t="s">
        <v>132</v>
      </c>
      <c r="AU227" s="259" t="s">
        <v>85</v>
      </c>
      <c r="AV227" s="14" t="s">
        <v>128</v>
      </c>
      <c r="AW227" s="14" t="s">
        <v>31</v>
      </c>
      <c r="AX227" s="14" t="s">
        <v>83</v>
      </c>
      <c r="AY227" s="259" t="s">
        <v>122</v>
      </c>
    </row>
    <row r="228" s="2" customFormat="1" ht="16.5" customHeight="1">
      <c r="A228" s="38"/>
      <c r="B228" s="39"/>
      <c r="C228" s="219" t="s">
        <v>302</v>
      </c>
      <c r="D228" s="219" t="s">
        <v>124</v>
      </c>
      <c r="E228" s="220" t="s">
        <v>303</v>
      </c>
      <c r="F228" s="221" t="s">
        <v>304</v>
      </c>
      <c r="G228" s="222" t="s">
        <v>136</v>
      </c>
      <c r="H228" s="223">
        <v>2</v>
      </c>
      <c r="I228" s="224"/>
      <c r="J228" s="225">
        <f>ROUND(I228*H228,2)</f>
        <v>0</v>
      </c>
      <c r="K228" s="226"/>
      <c r="L228" s="44"/>
      <c r="M228" s="227" t="s">
        <v>1</v>
      </c>
      <c r="N228" s="228" t="s">
        <v>40</v>
      </c>
      <c r="O228" s="91"/>
      <c r="P228" s="229">
        <f>O228*H228</f>
        <v>0</v>
      </c>
      <c r="Q228" s="229">
        <v>0.01281</v>
      </c>
      <c r="R228" s="229">
        <f>Q228*H228</f>
        <v>0.02562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128</v>
      </c>
      <c r="AT228" s="231" t="s">
        <v>124</v>
      </c>
      <c r="AU228" s="231" t="s">
        <v>85</v>
      </c>
      <c r="AY228" s="17" t="s">
        <v>122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83</v>
      </c>
      <c r="BK228" s="232">
        <f>ROUND(I228*H228,2)</f>
        <v>0</v>
      </c>
      <c r="BL228" s="17" t="s">
        <v>128</v>
      </c>
      <c r="BM228" s="231" t="s">
        <v>305</v>
      </c>
    </row>
    <row r="229" s="2" customFormat="1">
      <c r="A229" s="38"/>
      <c r="B229" s="39"/>
      <c r="C229" s="40"/>
      <c r="D229" s="233" t="s">
        <v>130</v>
      </c>
      <c r="E229" s="40"/>
      <c r="F229" s="234" t="s">
        <v>306</v>
      </c>
      <c r="G229" s="40"/>
      <c r="H229" s="40"/>
      <c r="I229" s="235"/>
      <c r="J229" s="40"/>
      <c r="K229" s="40"/>
      <c r="L229" s="44"/>
      <c r="M229" s="236"/>
      <c r="N229" s="237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130</v>
      </c>
      <c r="AU229" s="17" t="s">
        <v>85</v>
      </c>
    </row>
    <row r="230" s="13" customFormat="1">
      <c r="A230" s="13"/>
      <c r="B230" s="238"/>
      <c r="C230" s="239"/>
      <c r="D230" s="233" t="s">
        <v>132</v>
      </c>
      <c r="E230" s="240" t="s">
        <v>1</v>
      </c>
      <c r="F230" s="241" t="s">
        <v>307</v>
      </c>
      <c r="G230" s="239"/>
      <c r="H230" s="242">
        <v>2</v>
      </c>
      <c r="I230" s="243"/>
      <c r="J230" s="239"/>
      <c r="K230" s="239"/>
      <c r="L230" s="244"/>
      <c r="M230" s="245"/>
      <c r="N230" s="246"/>
      <c r="O230" s="246"/>
      <c r="P230" s="246"/>
      <c r="Q230" s="246"/>
      <c r="R230" s="246"/>
      <c r="S230" s="246"/>
      <c r="T230" s="24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8" t="s">
        <v>132</v>
      </c>
      <c r="AU230" s="248" t="s">
        <v>85</v>
      </c>
      <c r="AV230" s="13" t="s">
        <v>85</v>
      </c>
      <c r="AW230" s="13" t="s">
        <v>31</v>
      </c>
      <c r="AX230" s="13" t="s">
        <v>83</v>
      </c>
      <c r="AY230" s="248" t="s">
        <v>122</v>
      </c>
    </row>
    <row r="231" s="2" customFormat="1" ht="16.5" customHeight="1">
      <c r="A231" s="38"/>
      <c r="B231" s="39"/>
      <c r="C231" s="219" t="s">
        <v>308</v>
      </c>
      <c r="D231" s="219" t="s">
        <v>124</v>
      </c>
      <c r="E231" s="220" t="s">
        <v>309</v>
      </c>
      <c r="F231" s="221" t="s">
        <v>310</v>
      </c>
      <c r="G231" s="222" t="s">
        <v>136</v>
      </c>
      <c r="H231" s="223">
        <v>3</v>
      </c>
      <c r="I231" s="224"/>
      <c r="J231" s="225">
        <f>ROUND(I231*H231,2)</f>
        <v>0</v>
      </c>
      <c r="K231" s="226"/>
      <c r="L231" s="44"/>
      <c r="M231" s="227" t="s">
        <v>1</v>
      </c>
      <c r="N231" s="228" t="s">
        <v>40</v>
      </c>
      <c r="O231" s="91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1" t="s">
        <v>128</v>
      </c>
      <c r="AT231" s="231" t="s">
        <v>124</v>
      </c>
      <c r="AU231" s="231" t="s">
        <v>85</v>
      </c>
      <c r="AY231" s="17" t="s">
        <v>122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7" t="s">
        <v>83</v>
      </c>
      <c r="BK231" s="232">
        <f>ROUND(I231*H231,2)</f>
        <v>0</v>
      </c>
      <c r="BL231" s="17" t="s">
        <v>128</v>
      </c>
      <c r="BM231" s="231" t="s">
        <v>311</v>
      </c>
    </row>
    <row r="232" s="2" customFormat="1">
      <c r="A232" s="38"/>
      <c r="B232" s="39"/>
      <c r="C232" s="40"/>
      <c r="D232" s="233" t="s">
        <v>130</v>
      </c>
      <c r="E232" s="40"/>
      <c r="F232" s="234" t="s">
        <v>310</v>
      </c>
      <c r="G232" s="40"/>
      <c r="H232" s="40"/>
      <c r="I232" s="235"/>
      <c r="J232" s="40"/>
      <c r="K232" s="40"/>
      <c r="L232" s="44"/>
      <c r="M232" s="236"/>
      <c r="N232" s="237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130</v>
      </c>
      <c r="AU232" s="17" t="s">
        <v>85</v>
      </c>
    </row>
    <row r="233" s="13" customFormat="1">
      <c r="A233" s="13"/>
      <c r="B233" s="238"/>
      <c r="C233" s="239"/>
      <c r="D233" s="233" t="s">
        <v>132</v>
      </c>
      <c r="E233" s="240" t="s">
        <v>1</v>
      </c>
      <c r="F233" s="241" t="s">
        <v>312</v>
      </c>
      <c r="G233" s="239"/>
      <c r="H233" s="242">
        <v>3</v>
      </c>
      <c r="I233" s="243"/>
      <c r="J233" s="239"/>
      <c r="K233" s="239"/>
      <c r="L233" s="244"/>
      <c r="M233" s="245"/>
      <c r="N233" s="246"/>
      <c r="O233" s="246"/>
      <c r="P233" s="246"/>
      <c r="Q233" s="246"/>
      <c r="R233" s="246"/>
      <c r="S233" s="246"/>
      <c r="T233" s="24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8" t="s">
        <v>132</v>
      </c>
      <c r="AU233" s="248" t="s">
        <v>85</v>
      </c>
      <c r="AV233" s="13" t="s">
        <v>85</v>
      </c>
      <c r="AW233" s="13" t="s">
        <v>31</v>
      </c>
      <c r="AX233" s="13" t="s">
        <v>83</v>
      </c>
      <c r="AY233" s="248" t="s">
        <v>122</v>
      </c>
    </row>
    <row r="234" s="12" customFormat="1" ht="22.8" customHeight="1">
      <c r="A234" s="12"/>
      <c r="B234" s="203"/>
      <c r="C234" s="204"/>
      <c r="D234" s="205" t="s">
        <v>74</v>
      </c>
      <c r="E234" s="217" t="s">
        <v>142</v>
      </c>
      <c r="F234" s="217" t="s">
        <v>313</v>
      </c>
      <c r="G234" s="204"/>
      <c r="H234" s="204"/>
      <c r="I234" s="207"/>
      <c r="J234" s="218">
        <f>BK234</f>
        <v>0</v>
      </c>
      <c r="K234" s="204"/>
      <c r="L234" s="209"/>
      <c r="M234" s="210"/>
      <c r="N234" s="211"/>
      <c r="O234" s="211"/>
      <c r="P234" s="212">
        <f>SUM(P235:P269)</f>
        <v>0</v>
      </c>
      <c r="Q234" s="211"/>
      <c r="R234" s="212">
        <f>SUM(R235:R269)</f>
        <v>6.9980715399999998</v>
      </c>
      <c r="S234" s="211"/>
      <c r="T234" s="213">
        <f>SUM(T235:T269)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4" t="s">
        <v>83</v>
      </c>
      <c r="AT234" s="215" t="s">
        <v>74</v>
      </c>
      <c r="AU234" s="215" t="s">
        <v>83</v>
      </c>
      <c r="AY234" s="214" t="s">
        <v>122</v>
      </c>
      <c r="BK234" s="216">
        <f>SUM(BK235:BK269)</f>
        <v>0</v>
      </c>
    </row>
    <row r="235" s="2" customFormat="1" ht="16.5" customHeight="1">
      <c r="A235" s="38"/>
      <c r="B235" s="39"/>
      <c r="C235" s="219" t="s">
        <v>314</v>
      </c>
      <c r="D235" s="219" t="s">
        <v>124</v>
      </c>
      <c r="E235" s="220" t="s">
        <v>315</v>
      </c>
      <c r="F235" s="221" t="s">
        <v>316</v>
      </c>
      <c r="G235" s="222" t="s">
        <v>203</v>
      </c>
      <c r="H235" s="223">
        <v>1.988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40</v>
      </c>
      <c r="O235" s="91"/>
      <c r="P235" s="229">
        <f>O235*H235</f>
        <v>0</v>
      </c>
      <c r="Q235" s="229">
        <v>3.11388</v>
      </c>
      <c r="R235" s="229">
        <f>Q235*H235</f>
        <v>6.1903934400000002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128</v>
      </c>
      <c r="AT235" s="231" t="s">
        <v>124</v>
      </c>
      <c r="AU235" s="231" t="s">
        <v>85</v>
      </c>
      <c r="AY235" s="17" t="s">
        <v>122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83</v>
      </c>
      <c r="BK235" s="232">
        <f>ROUND(I235*H235,2)</f>
        <v>0</v>
      </c>
      <c r="BL235" s="17" t="s">
        <v>128</v>
      </c>
      <c r="BM235" s="231" t="s">
        <v>317</v>
      </c>
    </row>
    <row r="236" s="2" customFormat="1">
      <c r="A236" s="38"/>
      <c r="B236" s="39"/>
      <c r="C236" s="40"/>
      <c r="D236" s="233" t="s">
        <v>130</v>
      </c>
      <c r="E236" s="40"/>
      <c r="F236" s="234" t="s">
        <v>318</v>
      </c>
      <c r="G236" s="40"/>
      <c r="H236" s="40"/>
      <c r="I236" s="235"/>
      <c r="J236" s="40"/>
      <c r="K236" s="40"/>
      <c r="L236" s="44"/>
      <c r="M236" s="236"/>
      <c r="N236" s="237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130</v>
      </c>
      <c r="AU236" s="17" t="s">
        <v>85</v>
      </c>
    </row>
    <row r="237" s="15" customFormat="1">
      <c r="A237" s="15"/>
      <c r="B237" s="260"/>
      <c r="C237" s="261"/>
      <c r="D237" s="233" t="s">
        <v>132</v>
      </c>
      <c r="E237" s="262" t="s">
        <v>1</v>
      </c>
      <c r="F237" s="263" t="s">
        <v>319</v>
      </c>
      <c r="G237" s="261"/>
      <c r="H237" s="262" t="s">
        <v>1</v>
      </c>
      <c r="I237" s="264"/>
      <c r="J237" s="261"/>
      <c r="K237" s="261"/>
      <c r="L237" s="265"/>
      <c r="M237" s="266"/>
      <c r="N237" s="267"/>
      <c r="O237" s="267"/>
      <c r="P237" s="267"/>
      <c r="Q237" s="267"/>
      <c r="R237" s="267"/>
      <c r="S237" s="267"/>
      <c r="T237" s="268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9" t="s">
        <v>132</v>
      </c>
      <c r="AU237" s="269" t="s">
        <v>85</v>
      </c>
      <c r="AV237" s="15" t="s">
        <v>83</v>
      </c>
      <c r="AW237" s="15" t="s">
        <v>31</v>
      </c>
      <c r="AX237" s="15" t="s">
        <v>75</v>
      </c>
      <c r="AY237" s="269" t="s">
        <v>122</v>
      </c>
    </row>
    <row r="238" s="13" customFormat="1">
      <c r="A238" s="13"/>
      <c r="B238" s="238"/>
      <c r="C238" s="239"/>
      <c r="D238" s="233" t="s">
        <v>132</v>
      </c>
      <c r="E238" s="240" t="s">
        <v>1</v>
      </c>
      <c r="F238" s="241" t="s">
        <v>320</v>
      </c>
      <c r="G238" s="239"/>
      <c r="H238" s="242">
        <v>0.878</v>
      </c>
      <c r="I238" s="243"/>
      <c r="J238" s="239"/>
      <c r="K238" s="239"/>
      <c r="L238" s="244"/>
      <c r="M238" s="245"/>
      <c r="N238" s="246"/>
      <c r="O238" s="246"/>
      <c r="P238" s="246"/>
      <c r="Q238" s="246"/>
      <c r="R238" s="246"/>
      <c r="S238" s="246"/>
      <c r="T238" s="24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8" t="s">
        <v>132</v>
      </c>
      <c r="AU238" s="248" t="s">
        <v>85</v>
      </c>
      <c r="AV238" s="13" t="s">
        <v>85</v>
      </c>
      <c r="AW238" s="13" t="s">
        <v>31</v>
      </c>
      <c r="AX238" s="13" t="s">
        <v>75</v>
      </c>
      <c r="AY238" s="248" t="s">
        <v>122</v>
      </c>
    </row>
    <row r="239" s="13" customFormat="1">
      <c r="A239" s="13"/>
      <c r="B239" s="238"/>
      <c r="C239" s="239"/>
      <c r="D239" s="233" t="s">
        <v>132</v>
      </c>
      <c r="E239" s="240" t="s">
        <v>1</v>
      </c>
      <c r="F239" s="241" t="s">
        <v>321</v>
      </c>
      <c r="G239" s="239"/>
      <c r="H239" s="242">
        <v>1.1100000000000001</v>
      </c>
      <c r="I239" s="243"/>
      <c r="J239" s="239"/>
      <c r="K239" s="239"/>
      <c r="L239" s="244"/>
      <c r="M239" s="245"/>
      <c r="N239" s="246"/>
      <c r="O239" s="246"/>
      <c r="P239" s="246"/>
      <c r="Q239" s="246"/>
      <c r="R239" s="246"/>
      <c r="S239" s="246"/>
      <c r="T239" s="24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8" t="s">
        <v>132</v>
      </c>
      <c r="AU239" s="248" t="s">
        <v>85</v>
      </c>
      <c r="AV239" s="13" t="s">
        <v>85</v>
      </c>
      <c r="AW239" s="13" t="s">
        <v>31</v>
      </c>
      <c r="AX239" s="13" t="s">
        <v>75</v>
      </c>
      <c r="AY239" s="248" t="s">
        <v>122</v>
      </c>
    </row>
    <row r="240" s="14" customFormat="1">
      <c r="A240" s="14"/>
      <c r="B240" s="249"/>
      <c r="C240" s="250"/>
      <c r="D240" s="233" t="s">
        <v>132</v>
      </c>
      <c r="E240" s="251" t="s">
        <v>1</v>
      </c>
      <c r="F240" s="252" t="s">
        <v>141</v>
      </c>
      <c r="G240" s="250"/>
      <c r="H240" s="253">
        <v>1.988</v>
      </c>
      <c r="I240" s="254"/>
      <c r="J240" s="250"/>
      <c r="K240" s="250"/>
      <c r="L240" s="255"/>
      <c r="M240" s="256"/>
      <c r="N240" s="257"/>
      <c r="O240" s="257"/>
      <c r="P240" s="257"/>
      <c r="Q240" s="257"/>
      <c r="R240" s="257"/>
      <c r="S240" s="257"/>
      <c r="T240" s="25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9" t="s">
        <v>132</v>
      </c>
      <c r="AU240" s="259" t="s">
        <v>85</v>
      </c>
      <c r="AV240" s="14" t="s">
        <v>128</v>
      </c>
      <c r="AW240" s="14" t="s">
        <v>31</v>
      </c>
      <c r="AX240" s="14" t="s">
        <v>83</v>
      </c>
      <c r="AY240" s="259" t="s">
        <v>122</v>
      </c>
    </row>
    <row r="241" s="2" customFormat="1" ht="16.5" customHeight="1">
      <c r="A241" s="38"/>
      <c r="B241" s="39"/>
      <c r="C241" s="219" t="s">
        <v>322</v>
      </c>
      <c r="D241" s="219" t="s">
        <v>124</v>
      </c>
      <c r="E241" s="220" t="s">
        <v>323</v>
      </c>
      <c r="F241" s="221" t="s">
        <v>324</v>
      </c>
      <c r="G241" s="222" t="s">
        <v>203</v>
      </c>
      <c r="H241" s="223">
        <v>14.858000000000001</v>
      </c>
      <c r="I241" s="224"/>
      <c r="J241" s="225">
        <f>ROUND(I241*H241,2)</f>
        <v>0</v>
      </c>
      <c r="K241" s="226"/>
      <c r="L241" s="44"/>
      <c r="M241" s="227" t="s">
        <v>1</v>
      </c>
      <c r="N241" s="228" t="s">
        <v>40</v>
      </c>
      <c r="O241" s="91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128</v>
      </c>
      <c r="AT241" s="231" t="s">
        <v>124</v>
      </c>
      <c r="AU241" s="231" t="s">
        <v>85</v>
      </c>
      <c r="AY241" s="17" t="s">
        <v>122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83</v>
      </c>
      <c r="BK241" s="232">
        <f>ROUND(I241*H241,2)</f>
        <v>0</v>
      </c>
      <c r="BL241" s="17" t="s">
        <v>128</v>
      </c>
      <c r="BM241" s="231" t="s">
        <v>325</v>
      </c>
    </row>
    <row r="242" s="2" customFormat="1">
      <c r="A242" s="38"/>
      <c r="B242" s="39"/>
      <c r="C242" s="40"/>
      <c r="D242" s="233" t="s">
        <v>130</v>
      </c>
      <c r="E242" s="40"/>
      <c r="F242" s="234" t="s">
        <v>326</v>
      </c>
      <c r="G242" s="40"/>
      <c r="H242" s="40"/>
      <c r="I242" s="235"/>
      <c r="J242" s="40"/>
      <c r="K242" s="40"/>
      <c r="L242" s="44"/>
      <c r="M242" s="236"/>
      <c r="N242" s="237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130</v>
      </c>
      <c r="AU242" s="17" t="s">
        <v>85</v>
      </c>
    </row>
    <row r="243" s="13" customFormat="1">
      <c r="A243" s="13"/>
      <c r="B243" s="238"/>
      <c r="C243" s="239"/>
      <c r="D243" s="233" t="s">
        <v>132</v>
      </c>
      <c r="E243" s="240" t="s">
        <v>1</v>
      </c>
      <c r="F243" s="241" t="s">
        <v>327</v>
      </c>
      <c r="G243" s="239"/>
      <c r="H243" s="242">
        <v>2.5960000000000001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8" t="s">
        <v>132</v>
      </c>
      <c r="AU243" s="248" t="s">
        <v>85</v>
      </c>
      <c r="AV243" s="13" t="s">
        <v>85</v>
      </c>
      <c r="AW243" s="13" t="s">
        <v>31</v>
      </c>
      <c r="AX243" s="13" t="s">
        <v>75</v>
      </c>
      <c r="AY243" s="248" t="s">
        <v>122</v>
      </c>
    </row>
    <row r="244" s="13" customFormat="1">
      <c r="A244" s="13"/>
      <c r="B244" s="238"/>
      <c r="C244" s="239"/>
      <c r="D244" s="233" t="s">
        <v>132</v>
      </c>
      <c r="E244" s="240" t="s">
        <v>1</v>
      </c>
      <c r="F244" s="241" t="s">
        <v>328</v>
      </c>
      <c r="G244" s="239"/>
      <c r="H244" s="242">
        <v>1.4099999999999999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8" t="s">
        <v>132</v>
      </c>
      <c r="AU244" s="248" t="s">
        <v>85</v>
      </c>
      <c r="AV244" s="13" t="s">
        <v>85</v>
      </c>
      <c r="AW244" s="13" t="s">
        <v>31</v>
      </c>
      <c r="AX244" s="13" t="s">
        <v>75</v>
      </c>
      <c r="AY244" s="248" t="s">
        <v>122</v>
      </c>
    </row>
    <row r="245" s="13" customFormat="1">
      <c r="A245" s="13"/>
      <c r="B245" s="238"/>
      <c r="C245" s="239"/>
      <c r="D245" s="233" t="s">
        <v>132</v>
      </c>
      <c r="E245" s="240" t="s">
        <v>1</v>
      </c>
      <c r="F245" s="241" t="s">
        <v>329</v>
      </c>
      <c r="G245" s="239"/>
      <c r="H245" s="242">
        <v>5.4050000000000002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8" t="s">
        <v>132</v>
      </c>
      <c r="AU245" s="248" t="s">
        <v>85</v>
      </c>
      <c r="AV245" s="13" t="s">
        <v>85</v>
      </c>
      <c r="AW245" s="13" t="s">
        <v>31</v>
      </c>
      <c r="AX245" s="13" t="s">
        <v>75</v>
      </c>
      <c r="AY245" s="248" t="s">
        <v>122</v>
      </c>
    </row>
    <row r="246" s="13" customFormat="1">
      <c r="A246" s="13"/>
      <c r="B246" s="238"/>
      <c r="C246" s="239"/>
      <c r="D246" s="233" t="s">
        <v>132</v>
      </c>
      <c r="E246" s="240" t="s">
        <v>1</v>
      </c>
      <c r="F246" s="241" t="s">
        <v>330</v>
      </c>
      <c r="G246" s="239"/>
      <c r="H246" s="242">
        <v>5.4470000000000001</v>
      </c>
      <c r="I246" s="243"/>
      <c r="J246" s="239"/>
      <c r="K246" s="239"/>
      <c r="L246" s="244"/>
      <c r="M246" s="245"/>
      <c r="N246" s="246"/>
      <c r="O246" s="246"/>
      <c r="P246" s="246"/>
      <c r="Q246" s="246"/>
      <c r="R246" s="246"/>
      <c r="S246" s="246"/>
      <c r="T246" s="24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8" t="s">
        <v>132</v>
      </c>
      <c r="AU246" s="248" t="s">
        <v>85</v>
      </c>
      <c r="AV246" s="13" t="s">
        <v>85</v>
      </c>
      <c r="AW246" s="13" t="s">
        <v>31</v>
      </c>
      <c r="AX246" s="13" t="s">
        <v>75</v>
      </c>
      <c r="AY246" s="248" t="s">
        <v>122</v>
      </c>
    </row>
    <row r="247" s="14" customFormat="1">
      <c r="A247" s="14"/>
      <c r="B247" s="249"/>
      <c r="C247" s="250"/>
      <c r="D247" s="233" t="s">
        <v>132</v>
      </c>
      <c r="E247" s="251" t="s">
        <v>1</v>
      </c>
      <c r="F247" s="252" t="s">
        <v>141</v>
      </c>
      <c r="G247" s="250"/>
      <c r="H247" s="253">
        <v>14.858000000000001</v>
      </c>
      <c r="I247" s="254"/>
      <c r="J247" s="250"/>
      <c r="K247" s="250"/>
      <c r="L247" s="255"/>
      <c r="M247" s="256"/>
      <c r="N247" s="257"/>
      <c r="O247" s="257"/>
      <c r="P247" s="257"/>
      <c r="Q247" s="257"/>
      <c r="R247" s="257"/>
      <c r="S247" s="257"/>
      <c r="T247" s="25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9" t="s">
        <v>132</v>
      </c>
      <c r="AU247" s="259" t="s">
        <v>85</v>
      </c>
      <c r="AV247" s="14" t="s">
        <v>128</v>
      </c>
      <c r="AW247" s="14" t="s">
        <v>31</v>
      </c>
      <c r="AX247" s="14" t="s">
        <v>83</v>
      </c>
      <c r="AY247" s="259" t="s">
        <v>122</v>
      </c>
    </row>
    <row r="248" s="2" customFormat="1" ht="16.5" customHeight="1">
      <c r="A248" s="38"/>
      <c r="B248" s="39"/>
      <c r="C248" s="219" t="s">
        <v>331</v>
      </c>
      <c r="D248" s="219" t="s">
        <v>124</v>
      </c>
      <c r="E248" s="220" t="s">
        <v>332</v>
      </c>
      <c r="F248" s="221" t="s">
        <v>333</v>
      </c>
      <c r="G248" s="222" t="s">
        <v>127</v>
      </c>
      <c r="H248" s="223">
        <v>35.200000000000003</v>
      </c>
      <c r="I248" s="224"/>
      <c r="J248" s="225">
        <f>ROUND(I248*H248,2)</f>
        <v>0</v>
      </c>
      <c r="K248" s="226"/>
      <c r="L248" s="44"/>
      <c r="M248" s="227" t="s">
        <v>1</v>
      </c>
      <c r="N248" s="228" t="s">
        <v>40</v>
      </c>
      <c r="O248" s="91"/>
      <c r="P248" s="229">
        <f>O248*H248</f>
        <v>0</v>
      </c>
      <c r="Q248" s="229">
        <v>0.00726</v>
      </c>
      <c r="R248" s="229">
        <f>Q248*H248</f>
        <v>0.255552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128</v>
      </c>
      <c r="AT248" s="231" t="s">
        <v>124</v>
      </c>
      <c r="AU248" s="231" t="s">
        <v>85</v>
      </c>
      <c r="AY248" s="17" t="s">
        <v>122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83</v>
      </c>
      <c r="BK248" s="232">
        <f>ROUND(I248*H248,2)</f>
        <v>0</v>
      </c>
      <c r="BL248" s="17" t="s">
        <v>128</v>
      </c>
      <c r="BM248" s="231" t="s">
        <v>334</v>
      </c>
    </row>
    <row r="249" s="2" customFormat="1">
      <c r="A249" s="38"/>
      <c r="B249" s="39"/>
      <c r="C249" s="40"/>
      <c r="D249" s="233" t="s">
        <v>130</v>
      </c>
      <c r="E249" s="40"/>
      <c r="F249" s="234" t="s">
        <v>335</v>
      </c>
      <c r="G249" s="40"/>
      <c r="H249" s="40"/>
      <c r="I249" s="235"/>
      <c r="J249" s="40"/>
      <c r="K249" s="40"/>
      <c r="L249" s="44"/>
      <c r="M249" s="236"/>
      <c r="N249" s="237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130</v>
      </c>
      <c r="AU249" s="17" t="s">
        <v>85</v>
      </c>
    </row>
    <row r="250" s="13" customFormat="1">
      <c r="A250" s="13"/>
      <c r="B250" s="238"/>
      <c r="C250" s="239"/>
      <c r="D250" s="233" t="s">
        <v>132</v>
      </c>
      <c r="E250" s="240" t="s">
        <v>1</v>
      </c>
      <c r="F250" s="241" t="s">
        <v>336</v>
      </c>
      <c r="G250" s="239"/>
      <c r="H250" s="242">
        <v>8.4399999999999995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8" t="s">
        <v>132</v>
      </c>
      <c r="AU250" s="248" t="s">
        <v>85</v>
      </c>
      <c r="AV250" s="13" t="s">
        <v>85</v>
      </c>
      <c r="AW250" s="13" t="s">
        <v>31</v>
      </c>
      <c r="AX250" s="13" t="s">
        <v>75</v>
      </c>
      <c r="AY250" s="248" t="s">
        <v>122</v>
      </c>
    </row>
    <row r="251" s="13" customFormat="1">
      <c r="A251" s="13"/>
      <c r="B251" s="238"/>
      <c r="C251" s="239"/>
      <c r="D251" s="233" t="s">
        <v>132</v>
      </c>
      <c r="E251" s="240" t="s">
        <v>1</v>
      </c>
      <c r="F251" s="241" t="s">
        <v>337</v>
      </c>
      <c r="G251" s="239"/>
      <c r="H251" s="242">
        <v>11.5</v>
      </c>
      <c r="I251" s="243"/>
      <c r="J251" s="239"/>
      <c r="K251" s="239"/>
      <c r="L251" s="244"/>
      <c r="M251" s="245"/>
      <c r="N251" s="246"/>
      <c r="O251" s="246"/>
      <c r="P251" s="246"/>
      <c r="Q251" s="246"/>
      <c r="R251" s="246"/>
      <c r="S251" s="246"/>
      <c r="T251" s="24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8" t="s">
        <v>132</v>
      </c>
      <c r="AU251" s="248" t="s">
        <v>85</v>
      </c>
      <c r="AV251" s="13" t="s">
        <v>85</v>
      </c>
      <c r="AW251" s="13" t="s">
        <v>31</v>
      </c>
      <c r="AX251" s="13" t="s">
        <v>75</v>
      </c>
      <c r="AY251" s="248" t="s">
        <v>122</v>
      </c>
    </row>
    <row r="252" s="13" customFormat="1">
      <c r="A252" s="13"/>
      <c r="B252" s="238"/>
      <c r="C252" s="239"/>
      <c r="D252" s="233" t="s">
        <v>132</v>
      </c>
      <c r="E252" s="240" t="s">
        <v>1</v>
      </c>
      <c r="F252" s="241" t="s">
        <v>338</v>
      </c>
      <c r="G252" s="239"/>
      <c r="H252" s="242">
        <v>9.3800000000000008</v>
      </c>
      <c r="I252" s="243"/>
      <c r="J252" s="239"/>
      <c r="K252" s="239"/>
      <c r="L252" s="244"/>
      <c r="M252" s="245"/>
      <c r="N252" s="246"/>
      <c r="O252" s="246"/>
      <c r="P252" s="246"/>
      <c r="Q252" s="246"/>
      <c r="R252" s="246"/>
      <c r="S252" s="246"/>
      <c r="T252" s="24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8" t="s">
        <v>132</v>
      </c>
      <c r="AU252" s="248" t="s">
        <v>85</v>
      </c>
      <c r="AV252" s="13" t="s">
        <v>85</v>
      </c>
      <c r="AW252" s="13" t="s">
        <v>31</v>
      </c>
      <c r="AX252" s="13" t="s">
        <v>75</v>
      </c>
      <c r="AY252" s="248" t="s">
        <v>122</v>
      </c>
    </row>
    <row r="253" s="13" customFormat="1">
      <c r="A253" s="13"/>
      <c r="B253" s="238"/>
      <c r="C253" s="239"/>
      <c r="D253" s="233" t="s">
        <v>132</v>
      </c>
      <c r="E253" s="240" t="s">
        <v>1</v>
      </c>
      <c r="F253" s="241" t="s">
        <v>339</v>
      </c>
      <c r="G253" s="239"/>
      <c r="H253" s="242">
        <v>5.8799999999999999</v>
      </c>
      <c r="I253" s="243"/>
      <c r="J253" s="239"/>
      <c r="K253" s="239"/>
      <c r="L253" s="244"/>
      <c r="M253" s="245"/>
      <c r="N253" s="246"/>
      <c r="O253" s="246"/>
      <c r="P253" s="246"/>
      <c r="Q253" s="246"/>
      <c r="R253" s="246"/>
      <c r="S253" s="246"/>
      <c r="T253" s="24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8" t="s">
        <v>132</v>
      </c>
      <c r="AU253" s="248" t="s">
        <v>85</v>
      </c>
      <c r="AV253" s="13" t="s">
        <v>85</v>
      </c>
      <c r="AW253" s="13" t="s">
        <v>31</v>
      </c>
      <c r="AX253" s="13" t="s">
        <v>75</v>
      </c>
      <c r="AY253" s="248" t="s">
        <v>122</v>
      </c>
    </row>
    <row r="254" s="14" customFormat="1">
      <c r="A254" s="14"/>
      <c r="B254" s="249"/>
      <c r="C254" s="250"/>
      <c r="D254" s="233" t="s">
        <v>132</v>
      </c>
      <c r="E254" s="251" t="s">
        <v>1</v>
      </c>
      <c r="F254" s="252" t="s">
        <v>141</v>
      </c>
      <c r="G254" s="250"/>
      <c r="H254" s="253">
        <v>35.200000000000003</v>
      </c>
      <c r="I254" s="254"/>
      <c r="J254" s="250"/>
      <c r="K254" s="250"/>
      <c r="L254" s="255"/>
      <c r="M254" s="256"/>
      <c r="N254" s="257"/>
      <c r="O254" s="257"/>
      <c r="P254" s="257"/>
      <c r="Q254" s="257"/>
      <c r="R254" s="257"/>
      <c r="S254" s="257"/>
      <c r="T254" s="25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9" t="s">
        <v>132</v>
      </c>
      <c r="AU254" s="259" t="s">
        <v>85</v>
      </c>
      <c r="AV254" s="14" t="s">
        <v>128</v>
      </c>
      <c r="AW254" s="14" t="s">
        <v>31</v>
      </c>
      <c r="AX254" s="14" t="s">
        <v>83</v>
      </c>
      <c r="AY254" s="259" t="s">
        <v>122</v>
      </c>
    </row>
    <row r="255" s="2" customFormat="1" ht="16.5" customHeight="1">
      <c r="A255" s="38"/>
      <c r="B255" s="39"/>
      <c r="C255" s="219" t="s">
        <v>340</v>
      </c>
      <c r="D255" s="219" t="s">
        <v>124</v>
      </c>
      <c r="E255" s="220" t="s">
        <v>341</v>
      </c>
      <c r="F255" s="221" t="s">
        <v>342</v>
      </c>
      <c r="G255" s="222" t="s">
        <v>127</v>
      </c>
      <c r="H255" s="223">
        <v>35.200000000000003</v>
      </c>
      <c r="I255" s="224"/>
      <c r="J255" s="225">
        <f>ROUND(I255*H255,2)</f>
        <v>0</v>
      </c>
      <c r="K255" s="226"/>
      <c r="L255" s="44"/>
      <c r="M255" s="227" t="s">
        <v>1</v>
      </c>
      <c r="N255" s="228" t="s">
        <v>40</v>
      </c>
      <c r="O255" s="91"/>
      <c r="P255" s="229">
        <f>O255*H255</f>
        <v>0</v>
      </c>
      <c r="Q255" s="229">
        <v>0.00085999999999999998</v>
      </c>
      <c r="R255" s="229">
        <f>Q255*H255</f>
        <v>0.030272</v>
      </c>
      <c r="S255" s="229">
        <v>0</v>
      </c>
      <c r="T255" s="23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1" t="s">
        <v>128</v>
      </c>
      <c r="AT255" s="231" t="s">
        <v>124</v>
      </c>
      <c r="AU255" s="231" t="s">
        <v>85</v>
      </c>
      <c r="AY255" s="17" t="s">
        <v>122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7" t="s">
        <v>83</v>
      </c>
      <c r="BK255" s="232">
        <f>ROUND(I255*H255,2)</f>
        <v>0</v>
      </c>
      <c r="BL255" s="17" t="s">
        <v>128</v>
      </c>
      <c r="BM255" s="231" t="s">
        <v>343</v>
      </c>
    </row>
    <row r="256" s="2" customFormat="1">
      <c r="A256" s="38"/>
      <c r="B256" s="39"/>
      <c r="C256" s="40"/>
      <c r="D256" s="233" t="s">
        <v>130</v>
      </c>
      <c r="E256" s="40"/>
      <c r="F256" s="234" t="s">
        <v>344</v>
      </c>
      <c r="G256" s="40"/>
      <c r="H256" s="40"/>
      <c r="I256" s="235"/>
      <c r="J256" s="40"/>
      <c r="K256" s="40"/>
      <c r="L256" s="44"/>
      <c r="M256" s="236"/>
      <c r="N256" s="237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130</v>
      </c>
      <c r="AU256" s="17" t="s">
        <v>85</v>
      </c>
    </row>
    <row r="257" s="13" customFormat="1">
      <c r="A257" s="13"/>
      <c r="B257" s="238"/>
      <c r="C257" s="239"/>
      <c r="D257" s="233" t="s">
        <v>132</v>
      </c>
      <c r="E257" s="240" t="s">
        <v>1</v>
      </c>
      <c r="F257" s="241" t="s">
        <v>336</v>
      </c>
      <c r="G257" s="239"/>
      <c r="H257" s="242">
        <v>8.4399999999999995</v>
      </c>
      <c r="I257" s="243"/>
      <c r="J257" s="239"/>
      <c r="K257" s="239"/>
      <c r="L257" s="244"/>
      <c r="M257" s="245"/>
      <c r="N257" s="246"/>
      <c r="O257" s="246"/>
      <c r="P257" s="246"/>
      <c r="Q257" s="246"/>
      <c r="R257" s="246"/>
      <c r="S257" s="246"/>
      <c r="T257" s="24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8" t="s">
        <v>132</v>
      </c>
      <c r="AU257" s="248" t="s">
        <v>85</v>
      </c>
      <c r="AV257" s="13" t="s">
        <v>85</v>
      </c>
      <c r="AW257" s="13" t="s">
        <v>31</v>
      </c>
      <c r="AX257" s="13" t="s">
        <v>75</v>
      </c>
      <c r="AY257" s="248" t="s">
        <v>122</v>
      </c>
    </row>
    <row r="258" s="13" customFormat="1">
      <c r="A258" s="13"/>
      <c r="B258" s="238"/>
      <c r="C258" s="239"/>
      <c r="D258" s="233" t="s">
        <v>132</v>
      </c>
      <c r="E258" s="240" t="s">
        <v>1</v>
      </c>
      <c r="F258" s="241" t="s">
        <v>337</v>
      </c>
      <c r="G258" s="239"/>
      <c r="H258" s="242">
        <v>11.5</v>
      </c>
      <c r="I258" s="243"/>
      <c r="J258" s="239"/>
      <c r="K258" s="239"/>
      <c r="L258" s="244"/>
      <c r="M258" s="245"/>
      <c r="N258" s="246"/>
      <c r="O258" s="246"/>
      <c r="P258" s="246"/>
      <c r="Q258" s="246"/>
      <c r="R258" s="246"/>
      <c r="S258" s="246"/>
      <c r="T258" s="24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8" t="s">
        <v>132</v>
      </c>
      <c r="AU258" s="248" t="s">
        <v>85</v>
      </c>
      <c r="AV258" s="13" t="s">
        <v>85</v>
      </c>
      <c r="AW258" s="13" t="s">
        <v>31</v>
      </c>
      <c r="AX258" s="13" t="s">
        <v>75</v>
      </c>
      <c r="AY258" s="248" t="s">
        <v>122</v>
      </c>
    </row>
    <row r="259" s="13" customFormat="1">
      <c r="A259" s="13"/>
      <c r="B259" s="238"/>
      <c r="C259" s="239"/>
      <c r="D259" s="233" t="s">
        <v>132</v>
      </c>
      <c r="E259" s="240" t="s">
        <v>1</v>
      </c>
      <c r="F259" s="241" t="s">
        <v>338</v>
      </c>
      <c r="G259" s="239"/>
      <c r="H259" s="242">
        <v>9.3800000000000008</v>
      </c>
      <c r="I259" s="243"/>
      <c r="J259" s="239"/>
      <c r="K259" s="239"/>
      <c r="L259" s="244"/>
      <c r="M259" s="245"/>
      <c r="N259" s="246"/>
      <c r="O259" s="246"/>
      <c r="P259" s="246"/>
      <c r="Q259" s="246"/>
      <c r="R259" s="246"/>
      <c r="S259" s="246"/>
      <c r="T259" s="24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8" t="s">
        <v>132</v>
      </c>
      <c r="AU259" s="248" t="s">
        <v>85</v>
      </c>
      <c r="AV259" s="13" t="s">
        <v>85</v>
      </c>
      <c r="AW259" s="13" t="s">
        <v>31</v>
      </c>
      <c r="AX259" s="13" t="s">
        <v>75</v>
      </c>
      <c r="AY259" s="248" t="s">
        <v>122</v>
      </c>
    </row>
    <row r="260" s="13" customFormat="1">
      <c r="A260" s="13"/>
      <c r="B260" s="238"/>
      <c r="C260" s="239"/>
      <c r="D260" s="233" t="s">
        <v>132</v>
      </c>
      <c r="E260" s="240" t="s">
        <v>1</v>
      </c>
      <c r="F260" s="241" t="s">
        <v>339</v>
      </c>
      <c r="G260" s="239"/>
      <c r="H260" s="242">
        <v>5.8799999999999999</v>
      </c>
      <c r="I260" s="243"/>
      <c r="J260" s="239"/>
      <c r="K260" s="239"/>
      <c r="L260" s="244"/>
      <c r="M260" s="245"/>
      <c r="N260" s="246"/>
      <c r="O260" s="246"/>
      <c r="P260" s="246"/>
      <c r="Q260" s="246"/>
      <c r="R260" s="246"/>
      <c r="S260" s="246"/>
      <c r="T260" s="24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8" t="s">
        <v>132</v>
      </c>
      <c r="AU260" s="248" t="s">
        <v>85</v>
      </c>
      <c r="AV260" s="13" t="s">
        <v>85</v>
      </c>
      <c r="AW260" s="13" t="s">
        <v>31</v>
      </c>
      <c r="AX260" s="13" t="s">
        <v>75</v>
      </c>
      <c r="AY260" s="248" t="s">
        <v>122</v>
      </c>
    </row>
    <row r="261" s="14" customFormat="1">
      <c r="A261" s="14"/>
      <c r="B261" s="249"/>
      <c r="C261" s="250"/>
      <c r="D261" s="233" t="s">
        <v>132</v>
      </c>
      <c r="E261" s="251" t="s">
        <v>1</v>
      </c>
      <c r="F261" s="252" t="s">
        <v>141</v>
      </c>
      <c r="G261" s="250"/>
      <c r="H261" s="253">
        <v>35.200000000000003</v>
      </c>
      <c r="I261" s="254"/>
      <c r="J261" s="250"/>
      <c r="K261" s="250"/>
      <c r="L261" s="255"/>
      <c r="M261" s="256"/>
      <c r="N261" s="257"/>
      <c r="O261" s="257"/>
      <c r="P261" s="257"/>
      <c r="Q261" s="257"/>
      <c r="R261" s="257"/>
      <c r="S261" s="257"/>
      <c r="T261" s="25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9" t="s">
        <v>132</v>
      </c>
      <c r="AU261" s="259" t="s">
        <v>85</v>
      </c>
      <c r="AV261" s="14" t="s">
        <v>128</v>
      </c>
      <c r="AW261" s="14" t="s">
        <v>31</v>
      </c>
      <c r="AX261" s="14" t="s">
        <v>83</v>
      </c>
      <c r="AY261" s="259" t="s">
        <v>122</v>
      </c>
    </row>
    <row r="262" s="2" customFormat="1" ht="16.5" customHeight="1">
      <c r="A262" s="38"/>
      <c r="B262" s="39"/>
      <c r="C262" s="219" t="s">
        <v>345</v>
      </c>
      <c r="D262" s="219" t="s">
        <v>124</v>
      </c>
      <c r="E262" s="220" t="s">
        <v>346</v>
      </c>
      <c r="F262" s="221" t="s">
        <v>347</v>
      </c>
      <c r="G262" s="222" t="s">
        <v>265</v>
      </c>
      <c r="H262" s="223">
        <v>0.502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40</v>
      </c>
      <c r="O262" s="91"/>
      <c r="P262" s="229">
        <f>O262*H262</f>
        <v>0</v>
      </c>
      <c r="Q262" s="229">
        <v>1.03955</v>
      </c>
      <c r="R262" s="229">
        <f>Q262*H262</f>
        <v>0.52185409999999999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128</v>
      </c>
      <c r="AT262" s="231" t="s">
        <v>124</v>
      </c>
      <c r="AU262" s="231" t="s">
        <v>85</v>
      </c>
      <c r="AY262" s="17" t="s">
        <v>122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83</v>
      </c>
      <c r="BK262" s="232">
        <f>ROUND(I262*H262,2)</f>
        <v>0</v>
      </c>
      <c r="BL262" s="17" t="s">
        <v>128</v>
      </c>
      <c r="BM262" s="231" t="s">
        <v>348</v>
      </c>
    </row>
    <row r="263" s="2" customFormat="1">
      <c r="A263" s="38"/>
      <c r="B263" s="39"/>
      <c r="C263" s="40"/>
      <c r="D263" s="233" t="s">
        <v>130</v>
      </c>
      <c r="E263" s="40"/>
      <c r="F263" s="234" t="s">
        <v>349</v>
      </c>
      <c r="G263" s="40"/>
      <c r="H263" s="40"/>
      <c r="I263" s="235"/>
      <c r="J263" s="40"/>
      <c r="K263" s="40"/>
      <c r="L263" s="44"/>
      <c r="M263" s="236"/>
      <c r="N263" s="237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130</v>
      </c>
      <c r="AU263" s="17" t="s">
        <v>85</v>
      </c>
    </row>
    <row r="264" s="15" customFormat="1">
      <c r="A264" s="15"/>
      <c r="B264" s="260"/>
      <c r="C264" s="261"/>
      <c r="D264" s="233" t="s">
        <v>132</v>
      </c>
      <c r="E264" s="262" t="s">
        <v>1</v>
      </c>
      <c r="F264" s="263" t="s">
        <v>350</v>
      </c>
      <c r="G264" s="261"/>
      <c r="H264" s="262" t="s">
        <v>1</v>
      </c>
      <c r="I264" s="264"/>
      <c r="J264" s="261"/>
      <c r="K264" s="261"/>
      <c r="L264" s="265"/>
      <c r="M264" s="266"/>
      <c r="N264" s="267"/>
      <c r="O264" s="267"/>
      <c r="P264" s="267"/>
      <c r="Q264" s="267"/>
      <c r="R264" s="267"/>
      <c r="S264" s="267"/>
      <c r="T264" s="268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9" t="s">
        <v>132</v>
      </c>
      <c r="AU264" s="269" t="s">
        <v>85</v>
      </c>
      <c r="AV264" s="15" t="s">
        <v>83</v>
      </c>
      <c r="AW264" s="15" t="s">
        <v>31</v>
      </c>
      <c r="AX264" s="15" t="s">
        <v>75</v>
      </c>
      <c r="AY264" s="269" t="s">
        <v>122</v>
      </c>
    </row>
    <row r="265" s="13" customFormat="1">
      <c r="A265" s="13"/>
      <c r="B265" s="238"/>
      <c r="C265" s="239"/>
      <c r="D265" s="233" t="s">
        <v>132</v>
      </c>
      <c r="E265" s="240" t="s">
        <v>1</v>
      </c>
      <c r="F265" s="241" t="s">
        <v>351</v>
      </c>
      <c r="G265" s="239"/>
      <c r="H265" s="242">
        <v>0.074999999999999997</v>
      </c>
      <c r="I265" s="243"/>
      <c r="J265" s="239"/>
      <c r="K265" s="239"/>
      <c r="L265" s="244"/>
      <c r="M265" s="245"/>
      <c r="N265" s="246"/>
      <c r="O265" s="246"/>
      <c r="P265" s="246"/>
      <c r="Q265" s="246"/>
      <c r="R265" s="246"/>
      <c r="S265" s="246"/>
      <c r="T265" s="24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8" t="s">
        <v>132</v>
      </c>
      <c r="AU265" s="248" t="s">
        <v>85</v>
      </c>
      <c r="AV265" s="13" t="s">
        <v>85</v>
      </c>
      <c r="AW265" s="13" t="s">
        <v>31</v>
      </c>
      <c r="AX265" s="13" t="s">
        <v>75</v>
      </c>
      <c r="AY265" s="248" t="s">
        <v>122</v>
      </c>
    </row>
    <row r="266" s="13" customFormat="1">
      <c r="A266" s="13"/>
      <c r="B266" s="238"/>
      <c r="C266" s="239"/>
      <c r="D266" s="233" t="s">
        <v>132</v>
      </c>
      <c r="E266" s="240" t="s">
        <v>1</v>
      </c>
      <c r="F266" s="241" t="s">
        <v>352</v>
      </c>
      <c r="G266" s="239"/>
      <c r="H266" s="242">
        <v>0.20000000000000001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8" t="s">
        <v>132</v>
      </c>
      <c r="AU266" s="248" t="s">
        <v>85</v>
      </c>
      <c r="AV266" s="13" t="s">
        <v>85</v>
      </c>
      <c r="AW266" s="13" t="s">
        <v>31</v>
      </c>
      <c r="AX266" s="13" t="s">
        <v>75</v>
      </c>
      <c r="AY266" s="248" t="s">
        <v>122</v>
      </c>
    </row>
    <row r="267" s="13" customFormat="1">
      <c r="A267" s="13"/>
      <c r="B267" s="238"/>
      <c r="C267" s="239"/>
      <c r="D267" s="233" t="s">
        <v>132</v>
      </c>
      <c r="E267" s="240" t="s">
        <v>1</v>
      </c>
      <c r="F267" s="241" t="s">
        <v>353</v>
      </c>
      <c r="G267" s="239"/>
      <c r="H267" s="242">
        <v>0.056000000000000001</v>
      </c>
      <c r="I267" s="243"/>
      <c r="J267" s="239"/>
      <c r="K267" s="239"/>
      <c r="L267" s="244"/>
      <c r="M267" s="245"/>
      <c r="N267" s="246"/>
      <c r="O267" s="246"/>
      <c r="P267" s="246"/>
      <c r="Q267" s="246"/>
      <c r="R267" s="246"/>
      <c r="S267" s="246"/>
      <c r="T267" s="24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8" t="s">
        <v>132</v>
      </c>
      <c r="AU267" s="248" t="s">
        <v>85</v>
      </c>
      <c r="AV267" s="13" t="s">
        <v>85</v>
      </c>
      <c r="AW267" s="13" t="s">
        <v>31</v>
      </c>
      <c r="AX267" s="13" t="s">
        <v>75</v>
      </c>
      <c r="AY267" s="248" t="s">
        <v>122</v>
      </c>
    </row>
    <row r="268" s="13" customFormat="1">
      <c r="A268" s="13"/>
      <c r="B268" s="238"/>
      <c r="C268" s="239"/>
      <c r="D268" s="233" t="s">
        <v>132</v>
      </c>
      <c r="E268" s="240" t="s">
        <v>1</v>
      </c>
      <c r="F268" s="241" t="s">
        <v>354</v>
      </c>
      <c r="G268" s="239"/>
      <c r="H268" s="242">
        <v>0.17100000000000001</v>
      </c>
      <c r="I268" s="243"/>
      <c r="J268" s="239"/>
      <c r="K268" s="239"/>
      <c r="L268" s="244"/>
      <c r="M268" s="245"/>
      <c r="N268" s="246"/>
      <c r="O268" s="246"/>
      <c r="P268" s="246"/>
      <c r="Q268" s="246"/>
      <c r="R268" s="246"/>
      <c r="S268" s="246"/>
      <c r="T268" s="24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8" t="s">
        <v>132</v>
      </c>
      <c r="AU268" s="248" t="s">
        <v>85</v>
      </c>
      <c r="AV268" s="13" t="s">
        <v>85</v>
      </c>
      <c r="AW268" s="13" t="s">
        <v>31</v>
      </c>
      <c r="AX268" s="13" t="s">
        <v>75</v>
      </c>
      <c r="AY268" s="248" t="s">
        <v>122</v>
      </c>
    </row>
    <row r="269" s="14" customFormat="1">
      <c r="A269" s="14"/>
      <c r="B269" s="249"/>
      <c r="C269" s="250"/>
      <c r="D269" s="233" t="s">
        <v>132</v>
      </c>
      <c r="E269" s="251" t="s">
        <v>1</v>
      </c>
      <c r="F269" s="252" t="s">
        <v>141</v>
      </c>
      <c r="G269" s="250"/>
      <c r="H269" s="253">
        <v>0.502</v>
      </c>
      <c r="I269" s="254"/>
      <c r="J269" s="250"/>
      <c r="K269" s="250"/>
      <c r="L269" s="255"/>
      <c r="M269" s="256"/>
      <c r="N269" s="257"/>
      <c r="O269" s="257"/>
      <c r="P269" s="257"/>
      <c r="Q269" s="257"/>
      <c r="R269" s="257"/>
      <c r="S269" s="257"/>
      <c r="T269" s="25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9" t="s">
        <v>132</v>
      </c>
      <c r="AU269" s="259" t="s">
        <v>85</v>
      </c>
      <c r="AV269" s="14" t="s">
        <v>128</v>
      </c>
      <c r="AW269" s="14" t="s">
        <v>31</v>
      </c>
      <c r="AX269" s="14" t="s">
        <v>83</v>
      </c>
      <c r="AY269" s="259" t="s">
        <v>122</v>
      </c>
    </row>
    <row r="270" s="12" customFormat="1" ht="22.8" customHeight="1">
      <c r="A270" s="12"/>
      <c r="B270" s="203"/>
      <c r="C270" s="204"/>
      <c r="D270" s="205" t="s">
        <v>74</v>
      </c>
      <c r="E270" s="217" t="s">
        <v>128</v>
      </c>
      <c r="F270" s="217" t="s">
        <v>355</v>
      </c>
      <c r="G270" s="204"/>
      <c r="H270" s="204"/>
      <c r="I270" s="207"/>
      <c r="J270" s="218">
        <f>BK270</f>
        <v>0</v>
      </c>
      <c r="K270" s="204"/>
      <c r="L270" s="209"/>
      <c r="M270" s="210"/>
      <c r="N270" s="211"/>
      <c r="O270" s="211"/>
      <c r="P270" s="212">
        <f>SUM(P271:P292)</f>
        <v>0</v>
      </c>
      <c r="Q270" s="211"/>
      <c r="R270" s="212">
        <f>SUM(R271:R292)</f>
        <v>31.946856000000004</v>
      </c>
      <c r="S270" s="211"/>
      <c r="T270" s="213">
        <f>SUM(T271:T292)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4" t="s">
        <v>83</v>
      </c>
      <c r="AT270" s="215" t="s">
        <v>74</v>
      </c>
      <c r="AU270" s="215" t="s">
        <v>83</v>
      </c>
      <c r="AY270" s="214" t="s">
        <v>122</v>
      </c>
      <c r="BK270" s="216">
        <f>SUM(BK271:BK292)</f>
        <v>0</v>
      </c>
    </row>
    <row r="271" s="2" customFormat="1" ht="16.5" customHeight="1">
      <c r="A271" s="38"/>
      <c r="B271" s="39"/>
      <c r="C271" s="219" t="s">
        <v>356</v>
      </c>
      <c r="D271" s="219" t="s">
        <v>124</v>
      </c>
      <c r="E271" s="220" t="s">
        <v>357</v>
      </c>
      <c r="F271" s="221" t="s">
        <v>358</v>
      </c>
      <c r="G271" s="222" t="s">
        <v>127</v>
      </c>
      <c r="H271" s="223">
        <v>23.300000000000001</v>
      </c>
      <c r="I271" s="224"/>
      <c r="J271" s="225">
        <f>ROUND(I271*H271,2)</f>
        <v>0</v>
      </c>
      <c r="K271" s="226"/>
      <c r="L271" s="44"/>
      <c r="M271" s="227" t="s">
        <v>1</v>
      </c>
      <c r="N271" s="228" t="s">
        <v>40</v>
      </c>
      <c r="O271" s="91"/>
      <c r="P271" s="229">
        <f>O271*H271</f>
        <v>0</v>
      </c>
      <c r="Q271" s="229">
        <v>0.21251999999999999</v>
      </c>
      <c r="R271" s="229">
        <f>Q271*H271</f>
        <v>4.9517160000000002</v>
      </c>
      <c r="S271" s="229">
        <v>0</v>
      </c>
      <c r="T271" s="23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1" t="s">
        <v>128</v>
      </c>
      <c r="AT271" s="231" t="s">
        <v>124</v>
      </c>
      <c r="AU271" s="231" t="s">
        <v>85</v>
      </c>
      <c r="AY271" s="17" t="s">
        <v>122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7" t="s">
        <v>83</v>
      </c>
      <c r="BK271" s="232">
        <f>ROUND(I271*H271,2)</f>
        <v>0</v>
      </c>
      <c r="BL271" s="17" t="s">
        <v>128</v>
      </c>
      <c r="BM271" s="231" t="s">
        <v>359</v>
      </c>
    </row>
    <row r="272" s="2" customFormat="1">
      <c r="A272" s="38"/>
      <c r="B272" s="39"/>
      <c r="C272" s="40"/>
      <c r="D272" s="233" t="s">
        <v>130</v>
      </c>
      <c r="E272" s="40"/>
      <c r="F272" s="234" t="s">
        <v>360</v>
      </c>
      <c r="G272" s="40"/>
      <c r="H272" s="40"/>
      <c r="I272" s="235"/>
      <c r="J272" s="40"/>
      <c r="K272" s="40"/>
      <c r="L272" s="44"/>
      <c r="M272" s="236"/>
      <c r="N272" s="237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130</v>
      </c>
      <c r="AU272" s="17" t="s">
        <v>85</v>
      </c>
    </row>
    <row r="273" s="15" customFormat="1">
      <c r="A273" s="15"/>
      <c r="B273" s="260"/>
      <c r="C273" s="261"/>
      <c r="D273" s="233" t="s">
        <v>132</v>
      </c>
      <c r="E273" s="262" t="s">
        <v>1</v>
      </c>
      <c r="F273" s="263" t="s">
        <v>361</v>
      </c>
      <c r="G273" s="261"/>
      <c r="H273" s="262" t="s">
        <v>1</v>
      </c>
      <c r="I273" s="264"/>
      <c r="J273" s="261"/>
      <c r="K273" s="261"/>
      <c r="L273" s="265"/>
      <c r="M273" s="266"/>
      <c r="N273" s="267"/>
      <c r="O273" s="267"/>
      <c r="P273" s="267"/>
      <c r="Q273" s="267"/>
      <c r="R273" s="267"/>
      <c r="S273" s="267"/>
      <c r="T273" s="268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9" t="s">
        <v>132</v>
      </c>
      <c r="AU273" s="269" t="s">
        <v>85</v>
      </c>
      <c r="AV273" s="15" t="s">
        <v>83</v>
      </c>
      <c r="AW273" s="15" t="s">
        <v>31</v>
      </c>
      <c r="AX273" s="15" t="s">
        <v>75</v>
      </c>
      <c r="AY273" s="269" t="s">
        <v>122</v>
      </c>
    </row>
    <row r="274" s="13" customFormat="1">
      <c r="A274" s="13"/>
      <c r="B274" s="238"/>
      <c r="C274" s="239"/>
      <c r="D274" s="233" t="s">
        <v>132</v>
      </c>
      <c r="E274" s="240" t="s">
        <v>1</v>
      </c>
      <c r="F274" s="241" t="s">
        <v>362</v>
      </c>
      <c r="G274" s="239"/>
      <c r="H274" s="242">
        <v>7.0499999999999998</v>
      </c>
      <c r="I274" s="243"/>
      <c r="J274" s="239"/>
      <c r="K274" s="239"/>
      <c r="L274" s="244"/>
      <c r="M274" s="245"/>
      <c r="N274" s="246"/>
      <c r="O274" s="246"/>
      <c r="P274" s="246"/>
      <c r="Q274" s="246"/>
      <c r="R274" s="246"/>
      <c r="S274" s="246"/>
      <c r="T274" s="24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8" t="s">
        <v>132</v>
      </c>
      <c r="AU274" s="248" t="s">
        <v>85</v>
      </c>
      <c r="AV274" s="13" t="s">
        <v>85</v>
      </c>
      <c r="AW274" s="13" t="s">
        <v>31</v>
      </c>
      <c r="AX274" s="13" t="s">
        <v>75</v>
      </c>
      <c r="AY274" s="248" t="s">
        <v>122</v>
      </c>
    </row>
    <row r="275" s="13" customFormat="1">
      <c r="A275" s="13"/>
      <c r="B275" s="238"/>
      <c r="C275" s="239"/>
      <c r="D275" s="233" t="s">
        <v>132</v>
      </c>
      <c r="E275" s="240" t="s">
        <v>1</v>
      </c>
      <c r="F275" s="241" t="s">
        <v>363</v>
      </c>
      <c r="G275" s="239"/>
      <c r="H275" s="242">
        <v>4.7000000000000002</v>
      </c>
      <c r="I275" s="243"/>
      <c r="J275" s="239"/>
      <c r="K275" s="239"/>
      <c r="L275" s="244"/>
      <c r="M275" s="245"/>
      <c r="N275" s="246"/>
      <c r="O275" s="246"/>
      <c r="P275" s="246"/>
      <c r="Q275" s="246"/>
      <c r="R275" s="246"/>
      <c r="S275" s="246"/>
      <c r="T275" s="24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8" t="s">
        <v>132</v>
      </c>
      <c r="AU275" s="248" t="s">
        <v>85</v>
      </c>
      <c r="AV275" s="13" t="s">
        <v>85</v>
      </c>
      <c r="AW275" s="13" t="s">
        <v>31</v>
      </c>
      <c r="AX275" s="13" t="s">
        <v>75</v>
      </c>
      <c r="AY275" s="248" t="s">
        <v>122</v>
      </c>
    </row>
    <row r="276" s="13" customFormat="1">
      <c r="A276" s="13"/>
      <c r="B276" s="238"/>
      <c r="C276" s="239"/>
      <c r="D276" s="233" t="s">
        <v>132</v>
      </c>
      <c r="E276" s="240" t="s">
        <v>1</v>
      </c>
      <c r="F276" s="241" t="s">
        <v>364</v>
      </c>
      <c r="G276" s="239"/>
      <c r="H276" s="242">
        <v>7.1500000000000004</v>
      </c>
      <c r="I276" s="243"/>
      <c r="J276" s="239"/>
      <c r="K276" s="239"/>
      <c r="L276" s="244"/>
      <c r="M276" s="245"/>
      <c r="N276" s="246"/>
      <c r="O276" s="246"/>
      <c r="P276" s="246"/>
      <c r="Q276" s="246"/>
      <c r="R276" s="246"/>
      <c r="S276" s="246"/>
      <c r="T276" s="24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8" t="s">
        <v>132</v>
      </c>
      <c r="AU276" s="248" t="s">
        <v>85</v>
      </c>
      <c r="AV276" s="13" t="s">
        <v>85</v>
      </c>
      <c r="AW276" s="13" t="s">
        <v>31</v>
      </c>
      <c r="AX276" s="13" t="s">
        <v>75</v>
      </c>
      <c r="AY276" s="248" t="s">
        <v>122</v>
      </c>
    </row>
    <row r="277" s="13" customFormat="1">
      <c r="A277" s="13"/>
      <c r="B277" s="238"/>
      <c r="C277" s="239"/>
      <c r="D277" s="233" t="s">
        <v>132</v>
      </c>
      <c r="E277" s="240" t="s">
        <v>1</v>
      </c>
      <c r="F277" s="241" t="s">
        <v>365</v>
      </c>
      <c r="G277" s="239"/>
      <c r="H277" s="242">
        <v>4.4000000000000004</v>
      </c>
      <c r="I277" s="243"/>
      <c r="J277" s="239"/>
      <c r="K277" s="239"/>
      <c r="L277" s="244"/>
      <c r="M277" s="245"/>
      <c r="N277" s="246"/>
      <c r="O277" s="246"/>
      <c r="P277" s="246"/>
      <c r="Q277" s="246"/>
      <c r="R277" s="246"/>
      <c r="S277" s="246"/>
      <c r="T277" s="24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8" t="s">
        <v>132</v>
      </c>
      <c r="AU277" s="248" t="s">
        <v>85</v>
      </c>
      <c r="AV277" s="13" t="s">
        <v>85</v>
      </c>
      <c r="AW277" s="13" t="s">
        <v>31</v>
      </c>
      <c r="AX277" s="13" t="s">
        <v>75</v>
      </c>
      <c r="AY277" s="248" t="s">
        <v>122</v>
      </c>
    </row>
    <row r="278" s="14" customFormat="1">
      <c r="A278" s="14"/>
      <c r="B278" s="249"/>
      <c r="C278" s="250"/>
      <c r="D278" s="233" t="s">
        <v>132</v>
      </c>
      <c r="E278" s="251" t="s">
        <v>1</v>
      </c>
      <c r="F278" s="252" t="s">
        <v>141</v>
      </c>
      <c r="G278" s="250"/>
      <c r="H278" s="253">
        <v>23.300000000000001</v>
      </c>
      <c r="I278" s="254"/>
      <c r="J278" s="250"/>
      <c r="K278" s="250"/>
      <c r="L278" s="255"/>
      <c r="M278" s="256"/>
      <c r="N278" s="257"/>
      <c r="O278" s="257"/>
      <c r="P278" s="257"/>
      <c r="Q278" s="257"/>
      <c r="R278" s="257"/>
      <c r="S278" s="257"/>
      <c r="T278" s="25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9" t="s">
        <v>132</v>
      </c>
      <c r="AU278" s="259" t="s">
        <v>85</v>
      </c>
      <c r="AV278" s="14" t="s">
        <v>128</v>
      </c>
      <c r="AW278" s="14" t="s">
        <v>31</v>
      </c>
      <c r="AX278" s="14" t="s">
        <v>83</v>
      </c>
      <c r="AY278" s="259" t="s">
        <v>122</v>
      </c>
    </row>
    <row r="279" s="2" customFormat="1" ht="21.75" customHeight="1">
      <c r="A279" s="38"/>
      <c r="B279" s="39"/>
      <c r="C279" s="219" t="s">
        <v>366</v>
      </c>
      <c r="D279" s="219" t="s">
        <v>124</v>
      </c>
      <c r="E279" s="220" t="s">
        <v>367</v>
      </c>
      <c r="F279" s="221" t="s">
        <v>368</v>
      </c>
      <c r="G279" s="222" t="s">
        <v>127</v>
      </c>
      <c r="H279" s="223">
        <v>22</v>
      </c>
      <c r="I279" s="224"/>
      <c r="J279" s="225">
        <f>ROUND(I279*H279,2)</f>
        <v>0</v>
      </c>
      <c r="K279" s="226"/>
      <c r="L279" s="44"/>
      <c r="M279" s="227" t="s">
        <v>1</v>
      </c>
      <c r="N279" s="228" t="s">
        <v>40</v>
      </c>
      <c r="O279" s="91"/>
      <c r="P279" s="229">
        <f>O279*H279</f>
        <v>0</v>
      </c>
      <c r="Q279" s="229">
        <v>1.16716</v>
      </c>
      <c r="R279" s="229">
        <f>Q279*H279</f>
        <v>25.677520000000001</v>
      </c>
      <c r="S279" s="229">
        <v>0</v>
      </c>
      <c r="T279" s="23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1" t="s">
        <v>128</v>
      </c>
      <c r="AT279" s="231" t="s">
        <v>124</v>
      </c>
      <c r="AU279" s="231" t="s">
        <v>85</v>
      </c>
      <c r="AY279" s="17" t="s">
        <v>122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7" t="s">
        <v>83</v>
      </c>
      <c r="BK279" s="232">
        <f>ROUND(I279*H279,2)</f>
        <v>0</v>
      </c>
      <c r="BL279" s="17" t="s">
        <v>128</v>
      </c>
      <c r="BM279" s="231" t="s">
        <v>369</v>
      </c>
    </row>
    <row r="280" s="2" customFormat="1">
      <c r="A280" s="38"/>
      <c r="B280" s="39"/>
      <c r="C280" s="40"/>
      <c r="D280" s="233" t="s">
        <v>130</v>
      </c>
      <c r="E280" s="40"/>
      <c r="F280" s="234" t="s">
        <v>370</v>
      </c>
      <c r="G280" s="40"/>
      <c r="H280" s="40"/>
      <c r="I280" s="235"/>
      <c r="J280" s="40"/>
      <c r="K280" s="40"/>
      <c r="L280" s="44"/>
      <c r="M280" s="236"/>
      <c r="N280" s="237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130</v>
      </c>
      <c r="AU280" s="17" t="s">
        <v>85</v>
      </c>
    </row>
    <row r="281" s="13" customFormat="1">
      <c r="A281" s="13"/>
      <c r="B281" s="238"/>
      <c r="C281" s="239"/>
      <c r="D281" s="233" t="s">
        <v>132</v>
      </c>
      <c r="E281" s="240" t="s">
        <v>1</v>
      </c>
      <c r="F281" s="241" t="s">
        <v>371</v>
      </c>
      <c r="G281" s="239"/>
      <c r="H281" s="242">
        <v>7.5</v>
      </c>
      <c r="I281" s="243"/>
      <c r="J281" s="239"/>
      <c r="K281" s="239"/>
      <c r="L281" s="244"/>
      <c r="M281" s="245"/>
      <c r="N281" s="246"/>
      <c r="O281" s="246"/>
      <c r="P281" s="246"/>
      <c r="Q281" s="246"/>
      <c r="R281" s="246"/>
      <c r="S281" s="246"/>
      <c r="T281" s="24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8" t="s">
        <v>132</v>
      </c>
      <c r="AU281" s="248" t="s">
        <v>85</v>
      </c>
      <c r="AV281" s="13" t="s">
        <v>85</v>
      </c>
      <c r="AW281" s="13" t="s">
        <v>31</v>
      </c>
      <c r="AX281" s="13" t="s">
        <v>75</v>
      </c>
      <c r="AY281" s="248" t="s">
        <v>122</v>
      </c>
    </row>
    <row r="282" s="13" customFormat="1">
      <c r="A282" s="13"/>
      <c r="B282" s="238"/>
      <c r="C282" s="239"/>
      <c r="D282" s="233" t="s">
        <v>132</v>
      </c>
      <c r="E282" s="240" t="s">
        <v>1</v>
      </c>
      <c r="F282" s="241" t="s">
        <v>372</v>
      </c>
      <c r="G282" s="239"/>
      <c r="H282" s="242">
        <v>7.6749999999999998</v>
      </c>
      <c r="I282" s="243"/>
      <c r="J282" s="239"/>
      <c r="K282" s="239"/>
      <c r="L282" s="244"/>
      <c r="M282" s="245"/>
      <c r="N282" s="246"/>
      <c r="O282" s="246"/>
      <c r="P282" s="246"/>
      <c r="Q282" s="246"/>
      <c r="R282" s="246"/>
      <c r="S282" s="246"/>
      <c r="T282" s="24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8" t="s">
        <v>132</v>
      </c>
      <c r="AU282" s="248" t="s">
        <v>85</v>
      </c>
      <c r="AV282" s="13" t="s">
        <v>85</v>
      </c>
      <c r="AW282" s="13" t="s">
        <v>31</v>
      </c>
      <c r="AX282" s="13" t="s">
        <v>75</v>
      </c>
      <c r="AY282" s="248" t="s">
        <v>122</v>
      </c>
    </row>
    <row r="283" s="13" customFormat="1">
      <c r="A283" s="13"/>
      <c r="B283" s="238"/>
      <c r="C283" s="239"/>
      <c r="D283" s="233" t="s">
        <v>132</v>
      </c>
      <c r="E283" s="240" t="s">
        <v>1</v>
      </c>
      <c r="F283" s="241" t="s">
        <v>373</v>
      </c>
      <c r="G283" s="239"/>
      <c r="H283" s="242">
        <v>6.8250000000000002</v>
      </c>
      <c r="I283" s="243"/>
      <c r="J283" s="239"/>
      <c r="K283" s="239"/>
      <c r="L283" s="244"/>
      <c r="M283" s="245"/>
      <c r="N283" s="246"/>
      <c r="O283" s="246"/>
      <c r="P283" s="246"/>
      <c r="Q283" s="246"/>
      <c r="R283" s="246"/>
      <c r="S283" s="246"/>
      <c r="T283" s="24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8" t="s">
        <v>132</v>
      </c>
      <c r="AU283" s="248" t="s">
        <v>85</v>
      </c>
      <c r="AV283" s="13" t="s">
        <v>85</v>
      </c>
      <c r="AW283" s="13" t="s">
        <v>31</v>
      </c>
      <c r="AX283" s="13" t="s">
        <v>75</v>
      </c>
      <c r="AY283" s="248" t="s">
        <v>122</v>
      </c>
    </row>
    <row r="284" s="14" customFormat="1">
      <c r="A284" s="14"/>
      <c r="B284" s="249"/>
      <c r="C284" s="250"/>
      <c r="D284" s="233" t="s">
        <v>132</v>
      </c>
      <c r="E284" s="251" t="s">
        <v>1</v>
      </c>
      <c r="F284" s="252" t="s">
        <v>141</v>
      </c>
      <c r="G284" s="250"/>
      <c r="H284" s="253">
        <v>22</v>
      </c>
      <c r="I284" s="254"/>
      <c r="J284" s="250"/>
      <c r="K284" s="250"/>
      <c r="L284" s="255"/>
      <c r="M284" s="256"/>
      <c r="N284" s="257"/>
      <c r="O284" s="257"/>
      <c r="P284" s="257"/>
      <c r="Q284" s="257"/>
      <c r="R284" s="257"/>
      <c r="S284" s="257"/>
      <c r="T284" s="25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9" t="s">
        <v>132</v>
      </c>
      <c r="AU284" s="259" t="s">
        <v>85</v>
      </c>
      <c r="AV284" s="14" t="s">
        <v>128</v>
      </c>
      <c r="AW284" s="14" t="s">
        <v>31</v>
      </c>
      <c r="AX284" s="14" t="s">
        <v>83</v>
      </c>
      <c r="AY284" s="259" t="s">
        <v>122</v>
      </c>
    </row>
    <row r="285" s="2" customFormat="1" ht="21.75" customHeight="1">
      <c r="A285" s="38"/>
      <c r="B285" s="39"/>
      <c r="C285" s="219" t="s">
        <v>374</v>
      </c>
      <c r="D285" s="219" t="s">
        <v>124</v>
      </c>
      <c r="E285" s="220" t="s">
        <v>375</v>
      </c>
      <c r="F285" s="221" t="s">
        <v>376</v>
      </c>
      <c r="G285" s="222" t="s">
        <v>127</v>
      </c>
      <c r="H285" s="223">
        <v>4.4000000000000004</v>
      </c>
      <c r="I285" s="224"/>
      <c r="J285" s="225">
        <f>ROUND(I285*H285,2)</f>
        <v>0</v>
      </c>
      <c r="K285" s="226"/>
      <c r="L285" s="44"/>
      <c r="M285" s="227" t="s">
        <v>1</v>
      </c>
      <c r="N285" s="228" t="s">
        <v>40</v>
      </c>
      <c r="O285" s="91"/>
      <c r="P285" s="229">
        <f>O285*H285</f>
        <v>0</v>
      </c>
      <c r="Q285" s="229">
        <v>0.024049999999999998</v>
      </c>
      <c r="R285" s="229">
        <f>Q285*H285</f>
        <v>0.10582</v>
      </c>
      <c r="S285" s="229">
        <v>0</v>
      </c>
      <c r="T285" s="23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1" t="s">
        <v>128</v>
      </c>
      <c r="AT285" s="231" t="s">
        <v>124</v>
      </c>
      <c r="AU285" s="231" t="s">
        <v>85</v>
      </c>
      <c r="AY285" s="17" t="s">
        <v>122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7" t="s">
        <v>83</v>
      </c>
      <c r="BK285" s="232">
        <f>ROUND(I285*H285,2)</f>
        <v>0</v>
      </c>
      <c r="BL285" s="17" t="s">
        <v>128</v>
      </c>
      <c r="BM285" s="231" t="s">
        <v>377</v>
      </c>
    </row>
    <row r="286" s="2" customFormat="1">
      <c r="A286" s="38"/>
      <c r="B286" s="39"/>
      <c r="C286" s="40"/>
      <c r="D286" s="233" t="s">
        <v>130</v>
      </c>
      <c r="E286" s="40"/>
      <c r="F286" s="234" t="s">
        <v>378</v>
      </c>
      <c r="G286" s="40"/>
      <c r="H286" s="40"/>
      <c r="I286" s="235"/>
      <c r="J286" s="40"/>
      <c r="K286" s="40"/>
      <c r="L286" s="44"/>
      <c r="M286" s="236"/>
      <c r="N286" s="237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130</v>
      </c>
      <c r="AU286" s="17" t="s">
        <v>85</v>
      </c>
    </row>
    <row r="287" s="15" customFormat="1">
      <c r="A287" s="15"/>
      <c r="B287" s="260"/>
      <c r="C287" s="261"/>
      <c r="D287" s="233" t="s">
        <v>132</v>
      </c>
      <c r="E287" s="262" t="s">
        <v>1</v>
      </c>
      <c r="F287" s="263" t="s">
        <v>379</v>
      </c>
      <c r="G287" s="261"/>
      <c r="H287" s="262" t="s">
        <v>1</v>
      </c>
      <c r="I287" s="264"/>
      <c r="J287" s="261"/>
      <c r="K287" s="261"/>
      <c r="L287" s="265"/>
      <c r="M287" s="266"/>
      <c r="N287" s="267"/>
      <c r="O287" s="267"/>
      <c r="P287" s="267"/>
      <c r="Q287" s="267"/>
      <c r="R287" s="267"/>
      <c r="S287" s="267"/>
      <c r="T287" s="268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9" t="s">
        <v>132</v>
      </c>
      <c r="AU287" s="269" t="s">
        <v>85</v>
      </c>
      <c r="AV287" s="15" t="s">
        <v>83</v>
      </c>
      <c r="AW287" s="15" t="s">
        <v>31</v>
      </c>
      <c r="AX287" s="15" t="s">
        <v>75</v>
      </c>
      <c r="AY287" s="269" t="s">
        <v>122</v>
      </c>
    </row>
    <row r="288" s="13" customFormat="1">
      <c r="A288" s="13"/>
      <c r="B288" s="238"/>
      <c r="C288" s="239"/>
      <c r="D288" s="233" t="s">
        <v>132</v>
      </c>
      <c r="E288" s="240" t="s">
        <v>1</v>
      </c>
      <c r="F288" s="241" t="s">
        <v>380</v>
      </c>
      <c r="G288" s="239"/>
      <c r="H288" s="242">
        <v>4.4000000000000004</v>
      </c>
      <c r="I288" s="243"/>
      <c r="J288" s="239"/>
      <c r="K288" s="239"/>
      <c r="L288" s="244"/>
      <c r="M288" s="245"/>
      <c r="N288" s="246"/>
      <c r="O288" s="246"/>
      <c r="P288" s="246"/>
      <c r="Q288" s="246"/>
      <c r="R288" s="246"/>
      <c r="S288" s="246"/>
      <c r="T288" s="24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8" t="s">
        <v>132</v>
      </c>
      <c r="AU288" s="248" t="s">
        <v>85</v>
      </c>
      <c r="AV288" s="13" t="s">
        <v>85</v>
      </c>
      <c r="AW288" s="13" t="s">
        <v>31</v>
      </c>
      <c r="AX288" s="13" t="s">
        <v>83</v>
      </c>
      <c r="AY288" s="248" t="s">
        <v>122</v>
      </c>
    </row>
    <row r="289" s="2" customFormat="1" ht="16.5" customHeight="1">
      <c r="A289" s="38"/>
      <c r="B289" s="39"/>
      <c r="C289" s="270" t="s">
        <v>381</v>
      </c>
      <c r="D289" s="270" t="s">
        <v>287</v>
      </c>
      <c r="E289" s="271" t="s">
        <v>382</v>
      </c>
      <c r="F289" s="272" t="s">
        <v>383</v>
      </c>
      <c r="G289" s="273" t="s">
        <v>179</v>
      </c>
      <c r="H289" s="274">
        <v>4</v>
      </c>
      <c r="I289" s="275"/>
      <c r="J289" s="276">
        <f>ROUND(I289*H289,2)</f>
        <v>0</v>
      </c>
      <c r="K289" s="277"/>
      <c r="L289" s="278"/>
      <c r="M289" s="279" t="s">
        <v>1</v>
      </c>
      <c r="N289" s="280" t="s">
        <v>40</v>
      </c>
      <c r="O289" s="91"/>
      <c r="P289" s="229">
        <f>O289*H289</f>
        <v>0</v>
      </c>
      <c r="Q289" s="229">
        <v>0.30295</v>
      </c>
      <c r="R289" s="229">
        <f>Q289*H289</f>
        <v>1.2118</v>
      </c>
      <c r="S289" s="229">
        <v>0</v>
      </c>
      <c r="T289" s="23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1" t="s">
        <v>169</v>
      </c>
      <c r="AT289" s="231" t="s">
        <v>287</v>
      </c>
      <c r="AU289" s="231" t="s">
        <v>85</v>
      </c>
      <c r="AY289" s="17" t="s">
        <v>122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7" t="s">
        <v>83</v>
      </c>
      <c r="BK289" s="232">
        <f>ROUND(I289*H289,2)</f>
        <v>0</v>
      </c>
      <c r="BL289" s="17" t="s">
        <v>128</v>
      </c>
      <c r="BM289" s="231" t="s">
        <v>384</v>
      </c>
    </row>
    <row r="290" s="2" customFormat="1">
      <c r="A290" s="38"/>
      <c r="B290" s="39"/>
      <c r="C290" s="40"/>
      <c r="D290" s="233" t="s">
        <v>130</v>
      </c>
      <c r="E290" s="40"/>
      <c r="F290" s="234" t="s">
        <v>383</v>
      </c>
      <c r="G290" s="40"/>
      <c r="H290" s="40"/>
      <c r="I290" s="235"/>
      <c r="J290" s="40"/>
      <c r="K290" s="40"/>
      <c r="L290" s="44"/>
      <c r="M290" s="236"/>
      <c r="N290" s="237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130</v>
      </c>
      <c r="AU290" s="17" t="s">
        <v>85</v>
      </c>
    </row>
    <row r="291" s="13" customFormat="1">
      <c r="A291" s="13"/>
      <c r="B291" s="238"/>
      <c r="C291" s="239"/>
      <c r="D291" s="233" t="s">
        <v>132</v>
      </c>
      <c r="E291" s="240" t="s">
        <v>1</v>
      </c>
      <c r="F291" s="241" t="s">
        <v>385</v>
      </c>
      <c r="G291" s="239"/>
      <c r="H291" s="242">
        <v>4</v>
      </c>
      <c r="I291" s="243"/>
      <c r="J291" s="239"/>
      <c r="K291" s="239"/>
      <c r="L291" s="244"/>
      <c r="M291" s="245"/>
      <c r="N291" s="246"/>
      <c r="O291" s="246"/>
      <c r="P291" s="246"/>
      <c r="Q291" s="246"/>
      <c r="R291" s="246"/>
      <c r="S291" s="246"/>
      <c r="T291" s="24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8" t="s">
        <v>132</v>
      </c>
      <c r="AU291" s="248" t="s">
        <v>85</v>
      </c>
      <c r="AV291" s="13" t="s">
        <v>85</v>
      </c>
      <c r="AW291" s="13" t="s">
        <v>31</v>
      </c>
      <c r="AX291" s="13" t="s">
        <v>83</v>
      </c>
      <c r="AY291" s="248" t="s">
        <v>122</v>
      </c>
    </row>
    <row r="292" s="15" customFormat="1">
      <c r="A292" s="15"/>
      <c r="B292" s="260"/>
      <c r="C292" s="261"/>
      <c r="D292" s="233" t="s">
        <v>132</v>
      </c>
      <c r="E292" s="262" t="s">
        <v>1</v>
      </c>
      <c r="F292" s="263" t="s">
        <v>386</v>
      </c>
      <c r="G292" s="261"/>
      <c r="H292" s="262" t="s">
        <v>1</v>
      </c>
      <c r="I292" s="264"/>
      <c r="J292" s="261"/>
      <c r="K292" s="261"/>
      <c r="L292" s="265"/>
      <c r="M292" s="266"/>
      <c r="N292" s="267"/>
      <c r="O292" s="267"/>
      <c r="P292" s="267"/>
      <c r="Q292" s="267"/>
      <c r="R292" s="267"/>
      <c r="S292" s="267"/>
      <c r="T292" s="268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9" t="s">
        <v>132</v>
      </c>
      <c r="AU292" s="269" t="s">
        <v>85</v>
      </c>
      <c r="AV292" s="15" t="s">
        <v>83</v>
      </c>
      <c r="AW292" s="15" t="s">
        <v>31</v>
      </c>
      <c r="AX292" s="15" t="s">
        <v>75</v>
      </c>
      <c r="AY292" s="269" t="s">
        <v>122</v>
      </c>
    </row>
    <row r="293" s="12" customFormat="1" ht="22.8" customHeight="1">
      <c r="A293" s="12"/>
      <c r="B293" s="203"/>
      <c r="C293" s="204"/>
      <c r="D293" s="205" t="s">
        <v>74</v>
      </c>
      <c r="E293" s="217" t="s">
        <v>176</v>
      </c>
      <c r="F293" s="217" t="s">
        <v>387</v>
      </c>
      <c r="G293" s="204"/>
      <c r="H293" s="204"/>
      <c r="I293" s="207"/>
      <c r="J293" s="218">
        <f>BK293</f>
        <v>0</v>
      </c>
      <c r="K293" s="204"/>
      <c r="L293" s="209"/>
      <c r="M293" s="210"/>
      <c r="N293" s="211"/>
      <c r="O293" s="211"/>
      <c r="P293" s="212">
        <f>SUM(P294:P299)</f>
        <v>0</v>
      </c>
      <c r="Q293" s="211"/>
      <c r="R293" s="212">
        <f>SUM(R294:R299)</f>
        <v>0</v>
      </c>
      <c r="S293" s="211"/>
      <c r="T293" s="213">
        <f>SUM(T294:T299)</f>
        <v>24.736000000000001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4" t="s">
        <v>83</v>
      </c>
      <c r="AT293" s="215" t="s">
        <v>74</v>
      </c>
      <c r="AU293" s="215" t="s">
        <v>83</v>
      </c>
      <c r="AY293" s="214" t="s">
        <v>122</v>
      </c>
      <c r="BK293" s="216">
        <f>SUM(BK294:BK299)</f>
        <v>0</v>
      </c>
    </row>
    <row r="294" s="2" customFormat="1" ht="16.5" customHeight="1">
      <c r="A294" s="38"/>
      <c r="B294" s="39"/>
      <c r="C294" s="219" t="s">
        <v>388</v>
      </c>
      <c r="D294" s="219" t="s">
        <v>124</v>
      </c>
      <c r="E294" s="220" t="s">
        <v>389</v>
      </c>
      <c r="F294" s="221" t="s">
        <v>390</v>
      </c>
      <c r="G294" s="222" t="s">
        <v>203</v>
      </c>
      <c r="H294" s="223">
        <v>12.368</v>
      </c>
      <c r="I294" s="224"/>
      <c r="J294" s="225">
        <f>ROUND(I294*H294,2)</f>
        <v>0</v>
      </c>
      <c r="K294" s="226"/>
      <c r="L294" s="44"/>
      <c r="M294" s="227" t="s">
        <v>1</v>
      </c>
      <c r="N294" s="228" t="s">
        <v>40</v>
      </c>
      <c r="O294" s="91"/>
      <c r="P294" s="229">
        <f>O294*H294</f>
        <v>0</v>
      </c>
      <c r="Q294" s="229">
        <v>0</v>
      </c>
      <c r="R294" s="229">
        <f>Q294*H294</f>
        <v>0</v>
      </c>
      <c r="S294" s="229">
        <v>2</v>
      </c>
      <c r="T294" s="230">
        <f>S294*H294</f>
        <v>24.736000000000001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1" t="s">
        <v>128</v>
      </c>
      <c r="AT294" s="231" t="s">
        <v>124</v>
      </c>
      <c r="AU294" s="231" t="s">
        <v>85</v>
      </c>
      <c r="AY294" s="17" t="s">
        <v>122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7" t="s">
        <v>83</v>
      </c>
      <c r="BK294" s="232">
        <f>ROUND(I294*H294,2)</f>
        <v>0</v>
      </c>
      <c r="BL294" s="17" t="s">
        <v>128</v>
      </c>
      <c r="BM294" s="231" t="s">
        <v>391</v>
      </c>
    </row>
    <row r="295" s="2" customFormat="1">
      <c r="A295" s="38"/>
      <c r="B295" s="39"/>
      <c r="C295" s="40"/>
      <c r="D295" s="233" t="s">
        <v>130</v>
      </c>
      <c r="E295" s="40"/>
      <c r="F295" s="234" t="s">
        <v>392</v>
      </c>
      <c r="G295" s="40"/>
      <c r="H295" s="40"/>
      <c r="I295" s="235"/>
      <c r="J295" s="40"/>
      <c r="K295" s="40"/>
      <c r="L295" s="44"/>
      <c r="M295" s="236"/>
      <c r="N295" s="237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130</v>
      </c>
      <c r="AU295" s="17" t="s">
        <v>85</v>
      </c>
    </row>
    <row r="296" s="15" customFormat="1">
      <c r="A296" s="15"/>
      <c r="B296" s="260"/>
      <c r="C296" s="261"/>
      <c r="D296" s="233" t="s">
        <v>132</v>
      </c>
      <c r="E296" s="262" t="s">
        <v>1</v>
      </c>
      <c r="F296" s="263" t="s">
        <v>393</v>
      </c>
      <c r="G296" s="261"/>
      <c r="H296" s="262" t="s">
        <v>1</v>
      </c>
      <c r="I296" s="264"/>
      <c r="J296" s="261"/>
      <c r="K296" s="261"/>
      <c r="L296" s="265"/>
      <c r="M296" s="266"/>
      <c r="N296" s="267"/>
      <c r="O296" s="267"/>
      <c r="P296" s="267"/>
      <c r="Q296" s="267"/>
      <c r="R296" s="267"/>
      <c r="S296" s="267"/>
      <c r="T296" s="268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9" t="s">
        <v>132</v>
      </c>
      <c r="AU296" s="269" t="s">
        <v>85</v>
      </c>
      <c r="AV296" s="15" t="s">
        <v>83</v>
      </c>
      <c r="AW296" s="15" t="s">
        <v>31</v>
      </c>
      <c r="AX296" s="15" t="s">
        <v>75</v>
      </c>
      <c r="AY296" s="269" t="s">
        <v>122</v>
      </c>
    </row>
    <row r="297" s="13" customFormat="1">
      <c r="A297" s="13"/>
      <c r="B297" s="238"/>
      <c r="C297" s="239"/>
      <c r="D297" s="233" t="s">
        <v>132</v>
      </c>
      <c r="E297" s="240" t="s">
        <v>1</v>
      </c>
      <c r="F297" s="241" t="s">
        <v>394</v>
      </c>
      <c r="G297" s="239"/>
      <c r="H297" s="242">
        <v>4.1900000000000004</v>
      </c>
      <c r="I297" s="243"/>
      <c r="J297" s="239"/>
      <c r="K297" s="239"/>
      <c r="L297" s="244"/>
      <c r="M297" s="245"/>
      <c r="N297" s="246"/>
      <c r="O297" s="246"/>
      <c r="P297" s="246"/>
      <c r="Q297" s="246"/>
      <c r="R297" s="246"/>
      <c r="S297" s="246"/>
      <c r="T297" s="24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8" t="s">
        <v>132</v>
      </c>
      <c r="AU297" s="248" t="s">
        <v>85</v>
      </c>
      <c r="AV297" s="13" t="s">
        <v>85</v>
      </c>
      <c r="AW297" s="13" t="s">
        <v>31</v>
      </c>
      <c r="AX297" s="13" t="s">
        <v>75</v>
      </c>
      <c r="AY297" s="248" t="s">
        <v>122</v>
      </c>
    </row>
    <row r="298" s="13" customFormat="1">
      <c r="A298" s="13"/>
      <c r="B298" s="238"/>
      <c r="C298" s="239"/>
      <c r="D298" s="233" t="s">
        <v>132</v>
      </c>
      <c r="E298" s="240" t="s">
        <v>1</v>
      </c>
      <c r="F298" s="241" t="s">
        <v>395</v>
      </c>
      <c r="G298" s="239"/>
      <c r="H298" s="242">
        <v>8.1780000000000008</v>
      </c>
      <c r="I298" s="243"/>
      <c r="J298" s="239"/>
      <c r="K298" s="239"/>
      <c r="L298" s="244"/>
      <c r="M298" s="245"/>
      <c r="N298" s="246"/>
      <c r="O298" s="246"/>
      <c r="P298" s="246"/>
      <c r="Q298" s="246"/>
      <c r="R298" s="246"/>
      <c r="S298" s="246"/>
      <c r="T298" s="247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8" t="s">
        <v>132</v>
      </c>
      <c r="AU298" s="248" t="s">
        <v>85</v>
      </c>
      <c r="AV298" s="13" t="s">
        <v>85</v>
      </c>
      <c r="AW298" s="13" t="s">
        <v>31</v>
      </c>
      <c r="AX298" s="13" t="s">
        <v>75</v>
      </c>
      <c r="AY298" s="248" t="s">
        <v>122</v>
      </c>
    </row>
    <row r="299" s="14" customFormat="1">
      <c r="A299" s="14"/>
      <c r="B299" s="249"/>
      <c r="C299" s="250"/>
      <c r="D299" s="233" t="s">
        <v>132</v>
      </c>
      <c r="E299" s="251" t="s">
        <v>1</v>
      </c>
      <c r="F299" s="252" t="s">
        <v>141</v>
      </c>
      <c r="G299" s="250"/>
      <c r="H299" s="253">
        <v>12.368</v>
      </c>
      <c r="I299" s="254"/>
      <c r="J299" s="250"/>
      <c r="K299" s="250"/>
      <c r="L299" s="255"/>
      <c r="M299" s="256"/>
      <c r="N299" s="257"/>
      <c r="O299" s="257"/>
      <c r="P299" s="257"/>
      <c r="Q299" s="257"/>
      <c r="R299" s="257"/>
      <c r="S299" s="257"/>
      <c r="T299" s="258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9" t="s">
        <v>132</v>
      </c>
      <c r="AU299" s="259" t="s">
        <v>85</v>
      </c>
      <c r="AV299" s="14" t="s">
        <v>128</v>
      </c>
      <c r="AW299" s="14" t="s">
        <v>31</v>
      </c>
      <c r="AX299" s="14" t="s">
        <v>83</v>
      </c>
      <c r="AY299" s="259" t="s">
        <v>122</v>
      </c>
    </row>
    <row r="300" s="12" customFormat="1" ht="22.8" customHeight="1">
      <c r="A300" s="12"/>
      <c r="B300" s="203"/>
      <c r="C300" s="204"/>
      <c r="D300" s="205" t="s">
        <v>74</v>
      </c>
      <c r="E300" s="217" t="s">
        <v>396</v>
      </c>
      <c r="F300" s="217" t="s">
        <v>397</v>
      </c>
      <c r="G300" s="204"/>
      <c r="H300" s="204"/>
      <c r="I300" s="207"/>
      <c r="J300" s="218">
        <f>BK300</f>
        <v>0</v>
      </c>
      <c r="K300" s="204"/>
      <c r="L300" s="209"/>
      <c r="M300" s="210"/>
      <c r="N300" s="211"/>
      <c r="O300" s="211"/>
      <c r="P300" s="212">
        <f>SUM(P301:P311)</f>
        <v>0</v>
      </c>
      <c r="Q300" s="211"/>
      <c r="R300" s="212">
        <f>SUM(R301:R311)</f>
        <v>0</v>
      </c>
      <c r="S300" s="211"/>
      <c r="T300" s="213">
        <f>SUM(T301:T311)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4" t="s">
        <v>83</v>
      </c>
      <c r="AT300" s="215" t="s">
        <v>74</v>
      </c>
      <c r="AU300" s="215" t="s">
        <v>83</v>
      </c>
      <c r="AY300" s="214" t="s">
        <v>122</v>
      </c>
      <c r="BK300" s="216">
        <f>SUM(BK301:BK311)</f>
        <v>0</v>
      </c>
    </row>
    <row r="301" s="2" customFormat="1" ht="21.75" customHeight="1">
      <c r="A301" s="38"/>
      <c r="B301" s="39"/>
      <c r="C301" s="219" t="s">
        <v>398</v>
      </c>
      <c r="D301" s="219" t="s">
        <v>124</v>
      </c>
      <c r="E301" s="220" t="s">
        <v>399</v>
      </c>
      <c r="F301" s="221" t="s">
        <v>400</v>
      </c>
      <c r="G301" s="222" t="s">
        <v>265</v>
      </c>
      <c r="H301" s="223">
        <v>34.960000000000001</v>
      </c>
      <c r="I301" s="224"/>
      <c r="J301" s="225">
        <f>ROUND(I301*H301,2)</f>
        <v>0</v>
      </c>
      <c r="K301" s="226"/>
      <c r="L301" s="44"/>
      <c r="M301" s="227" t="s">
        <v>1</v>
      </c>
      <c r="N301" s="228" t="s">
        <v>40</v>
      </c>
      <c r="O301" s="91"/>
      <c r="P301" s="229">
        <f>O301*H301</f>
        <v>0</v>
      </c>
      <c r="Q301" s="229">
        <v>0</v>
      </c>
      <c r="R301" s="229">
        <f>Q301*H301</f>
        <v>0</v>
      </c>
      <c r="S301" s="229">
        <v>0</v>
      </c>
      <c r="T301" s="230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1" t="s">
        <v>128</v>
      </c>
      <c r="AT301" s="231" t="s">
        <v>124</v>
      </c>
      <c r="AU301" s="231" t="s">
        <v>85</v>
      </c>
      <c r="AY301" s="17" t="s">
        <v>122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7" t="s">
        <v>83</v>
      </c>
      <c r="BK301" s="232">
        <f>ROUND(I301*H301,2)</f>
        <v>0</v>
      </c>
      <c r="BL301" s="17" t="s">
        <v>128</v>
      </c>
      <c r="BM301" s="231" t="s">
        <v>401</v>
      </c>
    </row>
    <row r="302" s="2" customFormat="1">
      <c r="A302" s="38"/>
      <c r="B302" s="39"/>
      <c r="C302" s="40"/>
      <c r="D302" s="233" t="s">
        <v>130</v>
      </c>
      <c r="E302" s="40"/>
      <c r="F302" s="234" t="s">
        <v>402</v>
      </c>
      <c r="G302" s="40"/>
      <c r="H302" s="40"/>
      <c r="I302" s="235"/>
      <c r="J302" s="40"/>
      <c r="K302" s="40"/>
      <c r="L302" s="44"/>
      <c r="M302" s="236"/>
      <c r="N302" s="237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130</v>
      </c>
      <c r="AU302" s="17" t="s">
        <v>85</v>
      </c>
    </row>
    <row r="303" s="2" customFormat="1" ht="16.5" customHeight="1">
      <c r="A303" s="38"/>
      <c r="B303" s="39"/>
      <c r="C303" s="219" t="s">
        <v>403</v>
      </c>
      <c r="D303" s="219" t="s">
        <v>124</v>
      </c>
      <c r="E303" s="220" t="s">
        <v>404</v>
      </c>
      <c r="F303" s="221" t="s">
        <v>405</v>
      </c>
      <c r="G303" s="222" t="s">
        <v>265</v>
      </c>
      <c r="H303" s="223">
        <v>34.960000000000001</v>
      </c>
      <c r="I303" s="224"/>
      <c r="J303" s="225">
        <f>ROUND(I303*H303,2)</f>
        <v>0</v>
      </c>
      <c r="K303" s="226"/>
      <c r="L303" s="44"/>
      <c r="M303" s="227" t="s">
        <v>1</v>
      </c>
      <c r="N303" s="228" t="s">
        <v>40</v>
      </c>
      <c r="O303" s="91"/>
      <c r="P303" s="229">
        <f>O303*H303</f>
        <v>0</v>
      </c>
      <c r="Q303" s="229">
        <v>0</v>
      </c>
      <c r="R303" s="229">
        <f>Q303*H303</f>
        <v>0</v>
      </c>
      <c r="S303" s="229">
        <v>0</v>
      </c>
      <c r="T303" s="230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1" t="s">
        <v>128</v>
      </c>
      <c r="AT303" s="231" t="s">
        <v>124</v>
      </c>
      <c r="AU303" s="231" t="s">
        <v>85</v>
      </c>
      <c r="AY303" s="17" t="s">
        <v>122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7" t="s">
        <v>83</v>
      </c>
      <c r="BK303" s="232">
        <f>ROUND(I303*H303,2)</f>
        <v>0</v>
      </c>
      <c r="BL303" s="17" t="s">
        <v>128</v>
      </c>
      <c r="BM303" s="231" t="s">
        <v>406</v>
      </c>
    </row>
    <row r="304" s="2" customFormat="1">
      <c r="A304" s="38"/>
      <c r="B304" s="39"/>
      <c r="C304" s="40"/>
      <c r="D304" s="233" t="s">
        <v>130</v>
      </c>
      <c r="E304" s="40"/>
      <c r="F304" s="234" t="s">
        <v>407</v>
      </c>
      <c r="G304" s="40"/>
      <c r="H304" s="40"/>
      <c r="I304" s="235"/>
      <c r="J304" s="40"/>
      <c r="K304" s="40"/>
      <c r="L304" s="44"/>
      <c r="M304" s="236"/>
      <c r="N304" s="237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130</v>
      </c>
      <c r="AU304" s="17" t="s">
        <v>85</v>
      </c>
    </row>
    <row r="305" s="2" customFormat="1" ht="16.5" customHeight="1">
      <c r="A305" s="38"/>
      <c r="B305" s="39"/>
      <c r="C305" s="219" t="s">
        <v>408</v>
      </c>
      <c r="D305" s="219" t="s">
        <v>124</v>
      </c>
      <c r="E305" s="220" t="s">
        <v>409</v>
      </c>
      <c r="F305" s="221" t="s">
        <v>410</v>
      </c>
      <c r="G305" s="222" t="s">
        <v>265</v>
      </c>
      <c r="H305" s="223">
        <v>1013.84</v>
      </c>
      <c r="I305" s="224"/>
      <c r="J305" s="225">
        <f>ROUND(I305*H305,2)</f>
        <v>0</v>
      </c>
      <c r="K305" s="226"/>
      <c r="L305" s="44"/>
      <c r="M305" s="227" t="s">
        <v>1</v>
      </c>
      <c r="N305" s="228" t="s">
        <v>40</v>
      </c>
      <c r="O305" s="91"/>
      <c r="P305" s="229">
        <f>O305*H305</f>
        <v>0</v>
      </c>
      <c r="Q305" s="229">
        <v>0</v>
      </c>
      <c r="R305" s="229">
        <f>Q305*H305</f>
        <v>0</v>
      </c>
      <c r="S305" s="229">
        <v>0</v>
      </c>
      <c r="T305" s="230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1" t="s">
        <v>128</v>
      </c>
      <c r="AT305" s="231" t="s">
        <v>124</v>
      </c>
      <c r="AU305" s="231" t="s">
        <v>85</v>
      </c>
      <c r="AY305" s="17" t="s">
        <v>122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7" t="s">
        <v>83</v>
      </c>
      <c r="BK305" s="232">
        <f>ROUND(I305*H305,2)</f>
        <v>0</v>
      </c>
      <c r="BL305" s="17" t="s">
        <v>128</v>
      </c>
      <c r="BM305" s="231" t="s">
        <v>411</v>
      </c>
    </row>
    <row r="306" s="2" customFormat="1">
      <c r="A306" s="38"/>
      <c r="B306" s="39"/>
      <c r="C306" s="40"/>
      <c r="D306" s="233" t="s">
        <v>130</v>
      </c>
      <c r="E306" s="40"/>
      <c r="F306" s="234" t="s">
        <v>412</v>
      </c>
      <c r="G306" s="40"/>
      <c r="H306" s="40"/>
      <c r="I306" s="235"/>
      <c r="J306" s="40"/>
      <c r="K306" s="40"/>
      <c r="L306" s="44"/>
      <c r="M306" s="236"/>
      <c r="N306" s="237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130</v>
      </c>
      <c r="AU306" s="17" t="s">
        <v>85</v>
      </c>
    </row>
    <row r="307" s="13" customFormat="1">
      <c r="A307" s="13"/>
      <c r="B307" s="238"/>
      <c r="C307" s="239"/>
      <c r="D307" s="233" t="s">
        <v>132</v>
      </c>
      <c r="E307" s="240" t="s">
        <v>1</v>
      </c>
      <c r="F307" s="241" t="s">
        <v>413</v>
      </c>
      <c r="G307" s="239"/>
      <c r="H307" s="242">
        <v>1013.84</v>
      </c>
      <c r="I307" s="243"/>
      <c r="J307" s="239"/>
      <c r="K307" s="239"/>
      <c r="L307" s="244"/>
      <c r="M307" s="245"/>
      <c r="N307" s="246"/>
      <c r="O307" s="246"/>
      <c r="P307" s="246"/>
      <c r="Q307" s="246"/>
      <c r="R307" s="246"/>
      <c r="S307" s="246"/>
      <c r="T307" s="24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8" t="s">
        <v>132</v>
      </c>
      <c r="AU307" s="248" t="s">
        <v>85</v>
      </c>
      <c r="AV307" s="13" t="s">
        <v>85</v>
      </c>
      <c r="AW307" s="13" t="s">
        <v>31</v>
      </c>
      <c r="AX307" s="13" t="s">
        <v>83</v>
      </c>
      <c r="AY307" s="248" t="s">
        <v>122</v>
      </c>
    </row>
    <row r="308" s="2" customFormat="1" ht="16.5" customHeight="1">
      <c r="A308" s="38"/>
      <c r="B308" s="39"/>
      <c r="C308" s="219" t="s">
        <v>414</v>
      </c>
      <c r="D308" s="219" t="s">
        <v>124</v>
      </c>
      <c r="E308" s="220" t="s">
        <v>415</v>
      </c>
      <c r="F308" s="221" t="s">
        <v>416</v>
      </c>
      <c r="G308" s="222" t="s">
        <v>1</v>
      </c>
      <c r="H308" s="223">
        <v>5.5</v>
      </c>
      <c r="I308" s="224"/>
      <c r="J308" s="225">
        <f>ROUND(I308*H308,2)</f>
        <v>0</v>
      </c>
      <c r="K308" s="226"/>
      <c r="L308" s="44"/>
      <c r="M308" s="227" t="s">
        <v>1</v>
      </c>
      <c r="N308" s="228" t="s">
        <v>40</v>
      </c>
      <c r="O308" s="91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1" t="s">
        <v>128</v>
      </c>
      <c r="AT308" s="231" t="s">
        <v>124</v>
      </c>
      <c r="AU308" s="231" t="s">
        <v>85</v>
      </c>
      <c r="AY308" s="17" t="s">
        <v>122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7" t="s">
        <v>83</v>
      </c>
      <c r="BK308" s="232">
        <f>ROUND(I308*H308,2)</f>
        <v>0</v>
      </c>
      <c r="BL308" s="17" t="s">
        <v>128</v>
      </c>
      <c r="BM308" s="231" t="s">
        <v>417</v>
      </c>
    </row>
    <row r="309" s="2" customFormat="1">
      <c r="A309" s="38"/>
      <c r="B309" s="39"/>
      <c r="C309" s="40"/>
      <c r="D309" s="233" t="s">
        <v>130</v>
      </c>
      <c r="E309" s="40"/>
      <c r="F309" s="234" t="s">
        <v>416</v>
      </c>
      <c r="G309" s="40"/>
      <c r="H309" s="40"/>
      <c r="I309" s="235"/>
      <c r="J309" s="40"/>
      <c r="K309" s="40"/>
      <c r="L309" s="44"/>
      <c r="M309" s="236"/>
      <c r="N309" s="237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130</v>
      </c>
      <c r="AU309" s="17" t="s">
        <v>85</v>
      </c>
    </row>
    <row r="310" s="13" customFormat="1">
      <c r="A310" s="13"/>
      <c r="B310" s="238"/>
      <c r="C310" s="239"/>
      <c r="D310" s="233" t="s">
        <v>132</v>
      </c>
      <c r="E310" s="240" t="s">
        <v>1</v>
      </c>
      <c r="F310" s="241" t="s">
        <v>418</v>
      </c>
      <c r="G310" s="239"/>
      <c r="H310" s="242">
        <v>5.5</v>
      </c>
      <c r="I310" s="243"/>
      <c r="J310" s="239"/>
      <c r="K310" s="239"/>
      <c r="L310" s="244"/>
      <c r="M310" s="245"/>
      <c r="N310" s="246"/>
      <c r="O310" s="246"/>
      <c r="P310" s="246"/>
      <c r="Q310" s="246"/>
      <c r="R310" s="246"/>
      <c r="S310" s="246"/>
      <c r="T310" s="247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8" t="s">
        <v>132</v>
      </c>
      <c r="AU310" s="248" t="s">
        <v>85</v>
      </c>
      <c r="AV310" s="13" t="s">
        <v>85</v>
      </c>
      <c r="AW310" s="13" t="s">
        <v>31</v>
      </c>
      <c r="AX310" s="13" t="s">
        <v>75</v>
      </c>
      <c r="AY310" s="248" t="s">
        <v>122</v>
      </c>
    </row>
    <row r="311" s="14" customFormat="1">
      <c r="A311" s="14"/>
      <c r="B311" s="249"/>
      <c r="C311" s="250"/>
      <c r="D311" s="233" t="s">
        <v>132</v>
      </c>
      <c r="E311" s="251" t="s">
        <v>1</v>
      </c>
      <c r="F311" s="252" t="s">
        <v>141</v>
      </c>
      <c r="G311" s="250"/>
      <c r="H311" s="253">
        <v>5.5</v>
      </c>
      <c r="I311" s="254"/>
      <c r="J311" s="250"/>
      <c r="K311" s="250"/>
      <c r="L311" s="255"/>
      <c r="M311" s="256"/>
      <c r="N311" s="257"/>
      <c r="O311" s="257"/>
      <c r="P311" s="257"/>
      <c r="Q311" s="257"/>
      <c r="R311" s="257"/>
      <c r="S311" s="257"/>
      <c r="T311" s="25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9" t="s">
        <v>132</v>
      </c>
      <c r="AU311" s="259" t="s">
        <v>85</v>
      </c>
      <c r="AV311" s="14" t="s">
        <v>128</v>
      </c>
      <c r="AW311" s="14" t="s">
        <v>31</v>
      </c>
      <c r="AX311" s="14" t="s">
        <v>83</v>
      </c>
      <c r="AY311" s="259" t="s">
        <v>122</v>
      </c>
    </row>
    <row r="312" s="12" customFormat="1" ht="22.8" customHeight="1">
      <c r="A312" s="12"/>
      <c r="B312" s="203"/>
      <c r="C312" s="204"/>
      <c r="D312" s="205" t="s">
        <v>74</v>
      </c>
      <c r="E312" s="217" t="s">
        <v>419</v>
      </c>
      <c r="F312" s="217" t="s">
        <v>420</v>
      </c>
      <c r="G312" s="204"/>
      <c r="H312" s="204"/>
      <c r="I312" s="207"/>
      <c r="J312" s="218">
        <f>BK312</f>
        <v>0</v>
      </c>
      <c r="K312" s="204"/>
      <c r="L312" s="209"/>
      <c r="M312" s="210"/>
      <c r="N312" s="211"/>
      <c r="O312" s="211"/>
      <c r="P312" s="212">
        <f>SUM(P313:P314)</f>
        <v>0</v>
      </c>
      <c r="Q312" s="211"/>
      <c r="R312" s="212">
        <f>SUM(R313:R314)</f>
        <v>0</v>
      </c>
      <c r="S312" s="211"/>
      <c r="T312" s="213">
        <f>SUM(T313:T314)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4" t="s">
        <v>83</v>
      </c>
      <c r="AT312" s="215" t="s">
        <v>74</v>
      </c>
      <c r="AU312" s="215" t="s">
        <v>83</v>
      </c>
      <c r="AY312" s="214" t="s">
        <v>122</v>
      </c>
      <c r="BK312" s="216">
        <f>SUM(BK313:BK314)</f>
        <v>0</v>
      </c>
    </row>
    <row r="313" s="2" customFormat="1" ht="16.5" customHeight="1">
      <c r="A313" s="38"/>
      <c r="B313" s="39"/>
      <c r="C313" s="219" t="s">
        <v>421</v>
      </c>
      <c r="D313" s="219" t="s">
        <v>124</v>
      </c>
      <c r="E313" s="220" t="s">
        <v>422</v>
      </c>
      <c r="F313" s="221" t="s">
        <v>423</v>
      </c>
      <c r="G313" s="222" t="s">
        <v>265</v>
      </c>
      <c r="H313" s="223">
        <v>39.139000000000003</v>
      </c>
      <c r="I313" s="224"/>
      <c r="J313" s="225">
        <f>ROUND(I313*H313,2)</f>
        <v>0</v>
      </c>
      <c r="K313" s="226"/>
      <c r="L313" s="44"/>
      <c r="M313" s="227" t="s">
        <v>1</v>
      </c>
      <c r="N313" s="228" t="s">
        <v>40</v>
      </c>
      <c r="O313" s="91"/>
      <c r="P313" s="229">
        <f>O313*H313</f>
        <v>0</v>
      </c>
      <c r="Q313" s="229">
        <v>0</v>
      </c>
      <c r="R313" s="229">
        <f>Q313*H313</f>
        <v>0</v>
      </c>
      <c r="S313" s="229">
        <v>0</v>
      </c>
      <c r="T313" s="230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1" t="s">
        <v>128</v>
      </c>
      <c r="AT313" s="231" t="s">
        <v>124</v>
      </c>
      <c r="AU313" s="231" t="s">
        <v>85</v>
      </c>
      <c r="AY313" s="17" t="s">
        <v>122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7" t="s">
        <v>83</v>
      </c>
      <c r="BK313" s="232">
        <f>ROUND(I313*H313,2)</f>
        <v>0</v>
      </c>
      <c r="BL313" s="17" t="s">
        <v>128</v>
      </c>
      <c r="BM313" s="231" t="s">
        <v>424</v>
      </c>
    </row>
    <row r="314" s="2" customFormat="1">
      <c r="A314" s="38"/>
      <c r="B314" s="39"/>
      <c r="C314" s="40"/>
      <c r="D314" s="233" t="s">
        <v>130</v>
      </c>
      <c r="E314" s="40"/>
      <c r="F314" s="234" t="s">
        <v>425</v>
      </c>
      <c r="G314" s="40"/>
      <c r="H314" s="40"/>
      <c r="I314" s="235"/>
      <c r="J314" s="40"/>
      <c r="K314" s="40"/>
      <c r="L314" s="44"/>
      <c r="M314" s="281"/>
      <c r="N314" s="282"/>
      <c r="O314" s="283"/>
      <c r="P314" s="283"/>
      <c r="Q314" s="283"/>
      <c r="R314" s="283"/>
      <c r="S314" s="283"/>
      <c r="T314" s="284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130</v>
      </c>
      <c r="AU314" s="17" t="s">
        <v>85</v>
      </c>
    </row>
    <row r="315" s="2" customFormat="1" ht="6.96" customHeight="1">
      <c r="A315" s="38"/>
      <c r="B315" s="66"/>
      <c r="C315" s="67"/>
      <c r="D315" s="67"/>
      <c r="E315" s="67"/>
      <c r="F315" s="67"/>
      <c r="G315" s="67"/>
      <c r="H315" s="67"/>
      <c r="I315" s="67"/>
      <c r="J315" s="67"/>
      <c r="K315" s="67"/>
      <c r="L315" s="44"/>
      <c r="M315" s="38"/>
      <c r="O315" s="38"/>
      <c r="P315" s="38"/>
      <c r="Q315" s="38"/>
      <c r="R315" s="38"/>
      <c r="S315" s="38"/>
      <c r="T315" s="38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</row>
  </sheetData>
  <sheetProtection sheet="1" autoFilter="0" formatColumns="0" formatRows="0" objects="1" scenarios="1" spinCount="100000" saltValue="F5y7tsF6DXMIa1gFJtQVx83i88WlXPthyavMFMWA5TuZPVPuP8QmpDeYMNW/KT+Kip733H6nC2w70rmJhdjuFA==" hashValue="OzRBtxG/qf4i/xMml/4cHIG3lsYaHoIA0iTWZWoIyAE1fUX2w+AowxbENblremzXfejyJu7CNNMiM4S5ukWvCA==" algorithmName="SHA-512" password="CC35"/>
  <autoFilter ref="C122:K31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Deštná, Třebčín - oprava stupně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426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26. 8. 2022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26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ROUND((SUM(BE121:BE254)),  2)</f>
        <v>0</v>
      </c>
      <c r="G33" s="38"/>
      <c r="H33" s="38"/>
      <c r="I33" s="155">
        <v>0.20999999999999999</v>
      </c>
      <c r="J33" s="154">
        <f>ROUND(((SUM(BE121:BE254))*I33),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ROUND((SUM(BF121:BF254)),  2)</f>
        <v>0</v>
      </c>
      <c r="G34" s="38"/>
      <c r="H34" s="38"/>
      <c r="I34" s="155">
        <v>0.14999999999999999</v>
      </c>
      <c r="J34" s="154">
        <f>ROUND(((SUM(BF121:BF254))*I34),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ROUND((SUM(BG121:BG254)),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ROUND((SUM(BH121:BH254)),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ROUND((SUM(BI121:BI254)),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Deštná, Třebčín - oprava stupně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223522 - 2 - SO 2 - Odstranění nánosů z koryta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Třebčín</v>
      </c>
      <c r="G89" s="40"/>
      <c r="H89" s="40"/>
      <c r="I89" s="32" t="s">
        <v>22</v>
      </c>
      <c r="J89" s="79" t="str">
        <f>IF(J12="","",J12)</f>
        <v>26. 8. 2022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30</v>
      </c>
      <c r="J91" s="36" t="str">
        <f>E21</f>
        <v>Povodí Moravy, s.p.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Ing. Kauer Miroslav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96</v>
      </c>
      <c r="D94" s="176"/>
      <c r="E94" s="176"/>
      <c r="F94" s="176"/>
      <c r="G94" s="176"/>
      <c r="H94" s="176"/>
      <c r="I94" s="176"/>
      <c r="J94" s="177" t="s">
        <v>97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98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79"/>
      <c r="C97" s="180"/>
      <c r="D97" s="181" t="s">
        <v>100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101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103</v>
      </c>
      <c r="E99" s="188"/>
      <c r="F99" s="188"/>
      <c r="G99" s="188"/>
      <c r="H99" s="188"/>
      <c r="I99" s="188"/>
      <c r="J99" s="189">
        <f>J236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104</v>
      </c>
      <c r="E100" s="188"/>
      <c r="F100" s="188"/>
      <c r="G100" s="188"/>
      <c r="H100" s="188"/>
      <c r="I100" s="188"/>
      <c r="J100" s="189">
        <f>J251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106</v>
      </c>
      <c r="E101" s="188"/>
      <c r="F101" s="188"/>
      <c r="G101" s="188"/>
      <c r="H101" s="188"/>
      <c r="I101" s="188"/>
      <c r="J101" s="189">
        <f>J252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107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Deštná, Třebčín - oprava stupně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93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223522 - 2 - SO 2 - Odstranění nánosů z koryta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Třebčín</v>
      </c>
      <c r="G115" s="40"/>
      <c r="H115" s="40"/>
      <c r="I115" s="32" t="s">
        <v>22</v>
      </c>
      <c r="J115" s="79" t="str">
        <f>IF(J12="","",J12)</f>
        <v>26. 8. 2022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Povodí Moravy, s.p.</v>
      </c>
      <c r="G117" s="40"/>
      <c r="H117" s="40"/>
      <c r="I117" s="32" t="s">
        <v>30</v>
      </c>
      <c r="J117" s="36" t="str">
        <f>E21</f>
        <v>Povodí Moravy, s.p.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32</v>
      </c>
      <c r="J118" s="36" t="str">
        <f>E24</f>
        <v>Ing. Kauer Miroslav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108</v>
      </c>
      <c r="D120" s="194" t="s">
        <v>60</v>
      </c>
      <c r="E120" s="194" t="s">
        <v>56</v>
      </c>
      <c r="F120" s="194" t="s">
        <v>57</v>
      </c>
      <c r="G120" s="194" t="s">
        <v>109</v>
      </c>
      <c r="H120" s="194" t="s">
        <v>110</v>
      </c>
      <c r="I120" s="194" t="s">
        <v>111</v>
      </c>
      <c r="J120" s="195" t="s">
        <v>97</v>
      </c>
      <c r="K120" s="196" t="s">
        <v>112</v>
      </c>
      <c r="L120" s="197"/>
      <c r="M120" s="100" t="s">
        <v>1</v>
      </c>
      <c r="N120" s="101" t="s">
        <v>39</v>
      </c>
      <c r="O120" s="101" t="s">
        <v>113</v>
      </c>
      <c r="P120" s="101" t="s">
        <v>114</v>
      </c>
      <c r="Q120" s="101" t="s">
        <v>115</v>
      </c>
      <c r="R120" s="101" t="s">
        <v>116</v>
      </c>
      <c r="S120" s="101" t="s">
        <v>117</v>
      </c>
      <c r="T120" s="102" t="s">
        <v>118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119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5.7668699999999999</v>
      </c>
      <c r="S121" s="104"/>
      <c r="T121" s="201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74</v>
      </c>
      <c r="AU121" s="17" t="s">
        <v>99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74</v>
      </c>
      <c r="E122" s="206" t="s">
        <v>120</v>
      </c>
      <c r="F122" s="206" t="s">
        <v>121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P123+P236+P251+P252</f>
        <v>0</v>
      </c>
      <c r="Q122" s="211"/>
      <c r="R122" s="212">
        <f>R123+R236+R251+R252</f>
        <v>5.7668699999999999</v>
      </c>
      <c r="S122" s="211"/>
      <c r="T122" s="213">
        <f>T123+T236+T251+T252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83</v>
      </c>
      <c r="AT122" s="215" t="s">
        <v>74</v>
      </c>
      <c r="AU122" s="215" t="s">
        <v>75</v>
      </c>
      <c r="AY122" s="214" t="s">
        <v>122</v>
      </c>
      <c r="BK122" s="216">
        <f>BK123+BK236+BK251+BK252</f>
        <v>0</v>
      </c>
    </row>
    <row r="123" s="12" customFormat="1" ht="22.8" customHeight="1">
      <c r="A123" s="12"/>
      <c r="B123" s="203"/>
      <c r="C123" s="204"/>
      <c r="D123" s="205" t="s">
        <v>74</v>
      </c>
      <c r="E123" s="217" t="s">
        <v>83</v>
      </c>
      <c r="F123" s="217" t="s">
        <v>123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SUM(P124:P235)</f>
        <v>0</v>
      </c>
      <c r="Q123" s="211"/>
      <c r="R123" s="212">
        <f>SUM(R124:R235)</f>
        <v>0.045765</v>
      </c>
      <c r="S123" s="211"/>
      <c r="T123" s="213">
        <f>SUM(T124:T235)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83</v>
      </c>
      <c r="AT123" s="215" t="s">
        <v>74</v>
      </c>
      <c r="AU123" s="215" t="s">
        <v>83</v>
      </c>
      <c r="AY123" s="214" t="s">
        <v>122</v>
      </c>
      <c r="BK123" s="216">
        <f>SUM(BK124:BK235)</f>
        <v>0</v>
      </c>
    </row>
    <row r="124" s="2" customFormat="1" ht="24.15" customHeight="1">
      <c r="A124" s="38"/>
      <c r="B124" s="39"/>
      <c r="C124" s="219" t="s">
        <v>83</v>
      </c>
      <c r="D124" s="219" t="s">
        <v>124</v>
      </c>
      <c r="E124" s="220" t="s">
        <v>125</v>
      </c>
      <c r="F124" s="221" t="s">
        <v>126</v>
      </c>
      <c r="G124" s="222" t="s">
        <v>127</v>
      </c>
      <c r="H124" s="223">
        <v>70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40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128</v>
      </c>
      <c r="AT124" s="231" t="s">
        <v>124</v>
      </c>
      <c r="AU124" s="231" t="s">
        <v>85</v>
      </c>
      <c r="AY124" s="17" t="s">
        <v>122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83</v>
      </c>
      <c r="BK124" s="232">
        <f>ROUND(I124*H124,2)</f>
        <v>0</v>
      </c>
      <c r="BL124" s="17" t="s">
        <v>128</v>
      </c>
      <c r="BM124" s="231" t="s">
        <v>427</v>
      </c>
    </row>
    <row r="125" s="2" customFormat="1">
      <c r="A125" s="38"/>
      <c r="B125" s="39"/>
      <c r="C125" s="40"/>
      <c r="D125" s="233" t="s">
        <v>130</v>
      </c>
      <c r="E125" s="40"/>
      <c r="F125" s="234" t="s">
        <v>131</v>
      </c>
      <c r="G125" s="40"/>
      <c r="H125" s="40"/>
      <c r="I125" s="235"/>
      <c r="J125" s="40"/>
      <c r="K125" s="40"/>
      <c r="L125" s="44"/>
      <c r="M125" s="236"/>
      <c r="N125" s="23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130</v>
      </c>
      <c r="AU125" s="17" t="s">
        <v>85</v>
      </c>
    </row>
    <row r="126" s="15" customFormat="1">
      <c r="A126" s="15"/>
      <c r="B126" s="260"/>
      <c r="C126" s="261"/>
      <c r="D126" s="233" t="s">
        <v>132</v>
      </c>
      <c r="E126" s="262" t="s">
        <v>1</v>
      </c>
      <c r="F126" s="263" t="s">
        <v>428</v>
      </c>
      <c r="G126" s="261"/>
      <c r="H126" s="262" t="s">
        <v>1</v>
      </c>
      <c r="I126" s="264"/>
      <c r="J126" s="261"/>
      <c r="K126" s="261"/>
      <c r="L126" s="265"/>
      <c r="M126" s="266"/>
      <c r="N126" s="267"/>
      <c r="O126" s="267"/>
      <c r="P126" s="267"/>
      <c r="Q126" s="267"/>
      <c r="R126" s="267"/>
      <c r="S126" s="267"/>
      <c r="T126" s="268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9" t="s">
        <v>132</v>
      </c>
      <c r="AU126" s="269" t="s">
        <v>85</v>
      </c>
      <c r="AV126" s="15" t="s">
        <v>83</v>
      </c>
      <c r="AW126" s="15" t="s">
        <v>31</v>
      </c>
      <c r="AX126" s="15" t="s">
        <v>75</v>
      </c>
      <c r="AY126" s="269" t="s">
        <v>122</v>
      </c>
    </row>
    <row r="127" s="15" customFormat="1">
      <c r="A127" s="15"/>
      <c r="B127" s="260"/>
      <c r="C127" s="261"/>
      <c r="D127" s="233" t="s">
        <v>132</v>
      </c>
      <c r="E127" s="262" t="s">
        <v>1</v>
      </c>
      <c r="F127" s="263" t="s">
        <v>429</v>
      </c>
      <c r="G127" s="261"/>
      <c r="H127" s="262" t="s">
        <v>1</v>
      </c>
      <c r="I127" s="264"/>
      <c r="J127" s="261"/>
      <c r="K127" s="261"/>
      <c r="L127" s="265"/>
      <c r="M127" s="266"/>
      <c r="N127" s="267"/>
      <c r="O127" s="267"/>
      <c r="P127" s="267"/>
      <c r="Q127" s="267"/>
      <c r="R127" s="267"/>
      <c r="S127" s="267"/>
      <c r="T127" s="268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9" t="s">
        <v>132</v>
      </c>
      <c r="AU127" s="269" t="s">
        <v>85</v>
      </c>
      <c r="AV127" s="15" t="s">
        <v>83</v>
      </c>
      <c r="AW127" s="15" t="s">
        <v>31</v>
      </c>
      <c r="AX127" s="15" t="s">
        <v>75</v>
      </c>
      <c r="AY127" s="269" t="s">
        <v>122</v>
      </c>
    </row>
    <row r="128" s="13" customFormat="1">
      <c r="A128" s="13"/>
      <c r="B128" s="238"/>
      <c r="C128" s="239"/>
      <c r="D128" s="233" t="s">
        <v>132</v>
      </c>
      <c r="E128" s="240" t="s">
        <v>1</v>
      </c>
      <c r="F128" s="241" t="s">
        <v>430</v>
      </c>
      <c r="G128" s="239"/>
      <c r="H128" s="242">
        <v>50</v>
      </c>
      <c r="I128" s="243"/>
      <c r="J128" s="239"/>
      <c r="K128" s="239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132</v>
      </c>
      <c r="AU128" s="248" t="s">
        <v>85</v>
      </c>
      <c r="AV128" s="13" t="s">
        <v>85</v>
      </c>
      <c r="AW128" s="13" t="s">
        <v>31</v>
      </c>
      <c r="AX128" s="13" t="s">
        <v>75</v>
      </c>
      <c r="AY128" s="248" t="s">
        <v>122</v>
      </c>
    </row>
    <row r="129" s="13" customFormat="1">
      <c r="A129" s="13"/>
      <c r="B129" s="238"/>
      <c r="C129" s="239"/>
      <c r="D129" s="233" t="s">
        <v>132</v>
      </c>
      <c r="E129" s="240" t="s">
        <v>1</v>
      </c>
      <c r="F129" s="241" t="s">
        <v>431</v>
      </c>
      <c r="G129" s="239"/>
      <c r="H129" s="242">
        <v>20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8" t="s">
        <v>132</v>
      </c>
      <c r="AU129" s="248" t="s">
        <v>85</v>
      </c>
      <c r="AV129" s="13" t="s">
        <v>85</v>
      </c>
      <c r="AW129" s="13" t="s">
        <v>31</v>
      </c>
      <c r="AX129" s="13" t="s">
        <v>75</v>
      </c>
      <c r="AY129" s="248" t="s">
        <v>122</v>
      </c>
    </row>
    <row r="130" s="14" customFormat="1">
      <c r="A130" s="14"/>
      <c r="B130" s="249"/>
      <c r="C130" s="250"/>
      <c r="D130" s="233" t="s">
        <v>132</v>
      </c>
      <c r="E130" s="251" t="s">
        <v>1</v>
      </c>
      <c r="F130" s="252" t="s">
        <v>141</v>
      </c>
      <c r="G130" s="250"/>
      <c r="H130" s="253">
        <v>70</v>
      </c>
      <c r="I130" s="254"/>
      <c r="J130" s="250"/>
      <c r="K130" s="250"/>
      <c r="L130" s="255"/>
      <c r="M130" s="256"/>
      <c r="N130" s="257"/>
      <c r="O130" s="257"/>
      <c r="P130" s="257"/>
      <c r="Q130" s="257"/>
      <c r="R130" s="257"/>
      <c r="S130" s="257"/>
      <c r="T130" s="25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9" t="s">
        <v>132</v>
      </c>
      <c r="AU130" s="259" t="s">
        <v>85</v>
      </c>
      <c r="AV130" s="14" t="s">
        <v>128</v>
      </c>
      <c r="AW130" s="14" t="s">
        <v>31</v>
      </c>
      <c r="AX130" s="14" t="s">
        <v>83</v>
      </c>
      <c r="AY130" s="259" t="s">
        <v>122</v>
      </c>
    </row>
    <row r="131" s="2" customFormat="1" ht="16.5" customHeight="1">
      <c r="A131" s="38"/>
      <c r="B131" s="39"/>
      <c r="C131" s="219" t="s">
        <v>85</v>
      </c>
      <c r="D131" s="219" t="s">
        <v>124</v>
      </c>
      <c r="E131" s="220" t="s">
        <v>432</v>
      </c>
      <c r="F131" s="221" t="s">
        <v>433</v>
      </c>
      <c r="G131" s="222" t="s">
        <v>136</v>
      </c>
      <c r="H131" s="223">
        <v>2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40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128</v>
      </c>
      <c r="AT131" s="231" t="s">
        <v>124</v>
      </c>
      <c r="AU131" s="231" t="s">
        <v>85</v>
      </c>
      <c r="AY131" s="17" t="s">
        <v>122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83</v>
      </c>
      <c r="BK131" s="232">
        <f>ROUND(I131*H131,2)</f>
        <v>0</v>
      </c>
      <c r="BL131" s="17" t="s">
        <v>128</v>
      </c>
      <c r="BM131" s="231" t="s">
        <v>434</v>
      </c>
    </row>
    <row r="132" s="2" customFormat="1">
      <c r="A132" s="38"/>
      <c r="B132" s="39"/>
      <c r="C132" s="40"/>
      <c r="D132" s="233" t="s">
        <v>130</v>
      </c>
      <c r="E132" s="40"/>
      <c r="F132" s="234" t="s">
        <v>435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130</v>
      </c>
      <c r="AU132" s="17" t="s">
        <v>85</v>
      </c>
    </row>
    <row r="133" s="13" customFormat="1">
      <c r="A133" s="13"/>
      <c r="B133" s="238"/>
      <c r="C133" s="239"/>
      <c r="D133" s="233" t="s">
        <v>132</v>
      </c>
      <c r="E133" s="240" t="s">
        <v>1</v>
      </c>
      <c r="F133" s="241" t="s">
        <v>436</v>
      </c>
      <c r="G133" s="239"/>
      <c r="H133" s="242">
        <v>2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132</v>
      </c>
      <c r="AU133" s="248" t="s">
        <v>85</v>
      </c>
      <c r="AV133" s="13" t="s">
        <v>85</v>
      </c>
      <c r="AW133" s="13" t="s">
        <v>31</v>
      </c>
      <c r="AX133" s="13" t="s">
        <v>83</v>
      </c>
      <c r="AY133" s="248" t="s">
        <v>122</v>
      </c>
    </row>
    <row r="134" s="2" customFormat="1" ht="16.5" customHeight="1">
      <c r="A134" s="38"/>
      <c r="B134" s="39"/>
      <c r="C134" s="219" t="s">
        <v>142</v>
      </c>
      <c r="D134" s="219" t="s">
        <v>124</v>
      </c>
      <c r="E134" s="220" t="s">
        <v>143</v>
      </c>
      <c r="F134" s="221" t="s">
        <v>144</v>
      </c>
      <c r="G134" s="222" t="s">
        <v>136</v>
      </c>
      <c r="H134" s="223">
        <v>2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40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128</v>
      </c>
      <c r="AT134" s="231" t="s">
        <v>124</v>
      </c>
      <c r="AU134" s="231" t="s">
        <v>85</v>
      </c>
      <c r="AY134" s="17" t="s">
        <v>122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83</v>
      </c>
      <c r="BK134" s="232">
        <f>ROUND(I134*H134,2)</f>
        <v>0</v>
      </c>
      <c r="BL134" s="17" t="s">
        <v>128</v>
      </c>
      <c r="BM134" s="231" t="s">
        <v>437</v>
      </c>
    </row>
    <row r="135" s="2" customFormat="1">
      <c r="A135" s="38"/>
      <c r="B135" s="39"/>
      <c r="C135" s="40"/>
      <c r="D135" s="233" t="s">
        <v>130</v>
      </c>
      <c r="E135" s="40"/>
      <c r="F135" s="234" t="s">
        <v>146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130</v>
      </c>
      <c r="AU135" s="17" t="s">
        <v>85</v>
      </c>
    </row>
    <row r="136" s="15" customFormat="1">
      <c r="A136" s="15"/>
      <c r="B136" s="260"/>
      <c r="C136" s="261"/>
      <c r="D136" s="233" t="s">
        <v>132</v>
      </c>
      <c r="E136" s="262" t="s">
        <v>1</v>
      </c>
      <c r="F136" s="263" t="s">
        <v>438</v>
      </c>
      <c r="G136" s="261"/>
      <c r="H136" s="262" t="s">
        <v>1</v>
      </c>
      <c r="I136" s="264"/>
      <c r="J136" s="261"/>
      <c r="K136" s="261"/>
      <c r="L136" s="265"/>
      <c r="M136" s="266"/>
      <c r="N136" s="267"/>
      <c r="O136" s="267"/>
      <c r="P136" s="267"/>
      <c r="Q136" s="267"/>
      <c r="R136" s="267"/>
      <c r="S136" s="267"/>
      <c r="T136" s="268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9" t="s">
        <v>132</v>
      </c>
      <c r="AU136" s="269" t="s">
        <v>85</v>
      </c>
      <c r="AV136" s="15" t="s">
        <v>83</v>
      </c>
      <c r="AW136" s="15" t="s">
        <v>31</v>
      </c>
      <c r="AX136" s="15" t="s">
        <v>75</v>
      </c>
      <c r="AY136" s="269" t="s">
        <v>122</v>
      </c>
    </row>
    <row r="137" s="13" customFormat="1">
      <c r="A137" s="13"/>
      <c r="B137" s="238"/>
      <c r="C137" s="239"/>
      <c r="D137" s="233" t="s">
        <v>132</v>
      </c>
      <c r="E137" s="240" t="s">
        <v>1</v>
      </c>
      <c r="F137" s="241" t="s">
        <v>436</v>
      </c>
      <c r="G137" s="239"/>
      <c r="H137" s="242">
        <v>2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8" t="s">
        <v>132</v>
      </c>
      <c r="AU137" s="248" t="s">
        <v>85</v>
      </c>
      <c r="AV137" s="13" t="s">
        <v>85</v>
      </c>
      <c r="AW137" s="13" t="s">
        <v>31</v>
      </c>
      <c r="AX137" s="13" t="s">
        <v>75</v>
      </c>
      <c r="AY137" s="248" t="s">
        <v>122</v>
      </c>
    </row>
    <row r="138" s="14" customFormat="1">
      <c r="A138" s="14"/>
      <c r="B138" s="249"/>
      <c r="C138" s="250"/>
      <c r="D138" s="233" t="s">
        <v>132</v>
      </c>
      <c r="E138" s="251" t="s">
        <v>1</v>
      </c>
      <c r="F138" s="252" t="s">
        <v>141</v>
      </c>
      <c r="G138" s="250"/>
      <c r="H138" s="253">
        <v>2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132</v>
      </c>
      <c r="AU138" s="259" t="s">
        <v>85</v>
      </c>
      <c r="AV138" s="14" t="s">
        <v>128</v>
      </c>
      <c r="AW138" s="14" t="s">
        <v>31</v>
      </c>
      <c r="AX138" s="14" t="s">
        <v>83</v>
      </c>
      <c r="AY138" s="259" t="s">
        <v>122</v>
      </c>
    </row>
    <row r="139" s="2" customFormat="1" ht="16.5" customHeight="1">
      <c r="A139" s="38"/>
      <c r="B139" s="39"/>
      <c r="C139" s="219" t="s">
        <v>128</v>
      </c>
      <c r="D139" s="219" t="s">
        <v>124</v>
      </c>
      <c r="E139" s="220" t="s">
        <v>147</v>
      </c>
      <c r="F139" s="221" t="s">
        <v>148</v>
      </c>
      <c r="G139" s="222" t="s">
        <v>127</v>
      </c>
      <c r="H139" s="223">
        <v>70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40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128</v>
      </c>
      <c r="AT139" s="231" t="s">
        <v>124</v>
      </c>
      <c r="AU139" s="231" t="s">
        <v>85</v>
      </c>
      <c r="AY139" s="17" t="s">
        <v>122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83</v>
      </c>
      <c r="BK139" s="232">
        <f>ROUND(I139*H139,2)</f>
        <v>0</v>
      </c>
      <c r="BL139" s="17" t="s">
        <v>128</v>
      </c>
      <c r="BM139" s="231" t="s">
        <v>439</v>
      </c>
    </row>
    <row r="140" s="2" customFormat="1">
      <c r="A140" s="38"/>
      <c r="B140" s="39"/>
      <c r="C140" s="40"/>
      <c r="D140" s="233" t="s">
        <v>130</v>
      </c>
      <c r="E140" s="40"/>
      <c r="F140" s="234" t="s">
        <v>150</v>
      </c>
      <c r="G140" s="40"/>
      <c r="H140" s="40"/>
      <c r="I140" s="235"/>
      <c r="J140" s="40"/>
      <c r="K140" s="40"/>
      <c r="L140" s="44"/>
      <c r="M140" s="236"/>
      <c r="N140" s="23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130</v>
      </c>
      <c r="AU140" s="17" t="s">
        <v>85</v>
      </c>
    </row>
    <row r="141" s="15" customFormat="1">
      <c r="A141" s="15"/>
      <c r="B141" s="260"/>
      <c r="C141" s="261"/>
      <c r="D141" s="233" t="s">
        <v>132</v>
      </c>
      <c r="E141" s="262" t="s">
        <v>1</v>
      </c>
      <c r="F141" s="263" t="s">
        <v>440</v>
      </c>
      <c r="G141" s="261"/>
      <c r="H141" s="262" t="s">
        <v>1</v>
      </c>
      <c r="I141" s="264"/>
      <c r="J141" s="261"/>
      <c r="K141" s="261"/>
      <c r="L141" s="265"/>
      <c r="M141" s="266"/>
      <c r="N141" s="267"/>
      <c r="O141" s="267"/>
      <c r="P141" s="267"/>
      <c r="Q141" s="267"/>
      <c r="R141" s="267"/>
      <c r="S141" s="267"/>
      <c r="T141" s="268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9" t="s">
        <v>132</v>
      </c>
      <c r="AU141" s="269" t="s">
        <v>85</v>
      </c>
      <c r="AV141" s="15" t="s">
        <v>83</v>
      </c>
      <c r="AW141" s="15" t="s">
        <v>31</v>
      </c>
      <c r="AX141" s="15" t="s">
        <v>75</v>
      </c>
      <c r="AY141" s="269" t="s">
        <v>122</v>
      </c>
    </row>
    <row r="142" s="13" customFormat="1">
      <c r="A142" s="13"/>
      <c r="B142" s="238"/>
      <c r="C142" s="239"/>
      <c r="D142" s="233" t="s">
        <v>132</v>
      </c>
      <c r="E142" s="240" t="s">
        <v>1</v>
      </c>
      <c r="F142" s="241" t="s">
        <v>430</v>
      </c>
      <c r="G142" s="239"/>
      <c r="H142" s="242">
        <v>50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8" t="s">
        <v>132</v>
      </c>
      <c r="AU142" s="248" t="s">
        <v>85</v>
      </c>
      <c r="AV142" s="13" t="s">
        <v>85</v>
      </c>
      <c r="AW142" s="13" t="s">
        <v>31</v>
      </c>
      <c r="AX142" s="13" t="s">
        <v>75</v>
      </c>
      <c r="AY142" s="248" t="s">
        <v>122</v>
      </c>
    </row>
    <row r="143" s="13" customFormat="1">
      <c r="A143" s="13"/>
      <c r="B143" s="238"/>
      <c r="C143" s="239"/>
      <c r="D143" s="233" t="s">
        <v>132</v>
      </c>
      <c r="E143" s="240" t="s">
        <v>1</v>
      </c>
      <c r="F143" s="241" t="s">
        <v>431</v>
      </c>
      <c r="G143" s="239"/>
      <c r="H143" s="242">
        <v>20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132</v>
      </c>
      <c r="AU143" s="248" t="s">
        <v>85</v>
      </c>
      <c r="AV143" s="13" t="s">
        <v>85</v>
      </c>
      <c r="AW143" s="13" t="s">
        <v>31</v>
      </c>
      <c r="AX143" s="13" t="s">
        <v>75</v>
      </c>
      <c r="AY143" s="248" t="s">
        <v>122</v>
      </c>
    </row>
    <row r="144" s="14" customFormat="1">
      <c r="A144" s="14"/>
      <c r="B144" s="249"/>
      <c r="C144" s="250"/>
      <c r="D144" s="233" t="s">
        <v>132</v>
      </c>
      <c r="E144" s="251" t="s">
        <v>1</v>
      </c>
      <c r="F144" s="252" t="s">
        <v>141</v>
      </c>
      <c r="G144" s="250"/>
      <c r="H144" s="253">
        <v>70</v>
      </c>
      <c r="I144" s="254"/>
      <c r="J144" s="250"/>
      <c r="K144" s="250"/>
      <c r="L144" s="255"/>
      <c r="M144" s="256"/>
      <c r="N144" s="257"/>
      <c r="O144" s="257"/>
      <c r="P144" s="257"/>
      <c r="Q144" s="257"/>
      <c r="R144" s="257"/>
      <c r="S144" s="257"/>
      <c r="T144" s="25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9" t="s">
        <v>132</v>
      </c>
      <c r="AU144" s="259" t="s">
        <v>85</v>
      </c>
      <c r="AV144" s="14" t="s">
        <v>128</v>
      </c>
      <c r="AW144" s="14" t="s">
        <v>31</v>
      </c>
      <c r="AX144" s="14" t="s">
        <v>83</v>
      </c>
      <c r="AY144" s="259" t="s">
        <v>122</v>
      </c>
    </row>
    <row r="145" s="2" customFormat="1" ht="21.75" customHeight="1">
      <c r="A145" s="38"/>
      <c r="B145" s="39"/>
      <c r="C145" s="219" t="s">
        <v>151</v>
      </c>
      <c r="D145" s="219" t="s">
        <v>124</v>
      </c>
      <c r="E145" s="220" t="s">
        <v>441</v>
      </c>
      <c r="F145" s="221" t="s">
        <v>442</v>
      </c>
      <c r="G145" s="222" t="s">
        <v>136</v>
      </c>
      <c r="H145" s="223">
        <v>1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40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128</v>
      </c>
      <c r="AT145" s="231" t="s">
        <v>124</v>
      </c>
      <c r="AU145" s="231" t="s">
        <v>85</v>
      </c>
      <c r="AY145" s="17" t="s">
        <v>122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83</v>
      </c>
      <c r="BK145" s="232">
        <f>ROUND(I145*H145,2)</f>
        <v>0</v>
      </c>
      <c r="BL145" s="17" t="s">
        <v>128</v>
      </c>
      <c r="BM145" s="231" t="s">
        <v>443</v>
      </c>
    </row>
    <row r="146" s="2" customFormat="1">
      <c r="A146" s="38"/>
      <c r="B146" s="39"/>
      <c r="C146" s="40"/>
      <c r="D146" s="233" t="s">
        <v>130</v>
      </c>
      <c r="E146" s="40"/>
      <c r="F146" s="234" t="s">
        <v>444</v>
      </c>
      <c r="G146" s="40"/>
      <c r="H146" s="40"/>
      <c r="I146" s="235"/>
      <c r="J146" s="40"/>
      <c r="K146" s="40"/>
      <c r="L146" s="44"/>
      <c r="M146" s="236"/>
      <c r="N146" s="23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130</v>
      </c>
      <c r="AU146" s="17" t="s">
        <v>85</v>
      </c>
    </row>
    <row r="147" s="15" customFormat="1">
      <c r="A147" s="15"/>
      <c r="B147" s="260"/>
      <c r="C147" s="261"/>
      <c r="D147" s="233" t="s">
        <v>132</v>
      </c>
      <c r="E147" s="262" t="s">
        <v>1</v>
      </c>
      <c r="F147" s="263" t="s">
        <v>445</v>
      </c>
      <c r="G147" s="261"/>
      <c r="H147" s="262" t="s">
        <v>1</v>
      </c>
      <c r="I147" s="264"/>
      <c r="J147" s="261"/>
      <c r="K147" s="261"/>
      <c r="L147" s="265"/>
      <c r="M147" s="266"/>
      <c r="N147" s="267"/>
      <c r="O147" s="267"/>
      <c r="P147" s="267"/>
      <c r="Q147" s="267"/>
      <c r="R147" s="267"/>
      <c r="S147" s="267"/>
      <c r="T147" s="268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9" t="s">
        <v>132</v>
      </c>
      <c r="AU147" s="269" t="s">
        <v>85</v>
      </c>
      <c r="AV147" s="15" t="s">
        <v>83</v>
      </c>
      <c r="AW147" s="15" t="s">
        <v>31</v>
      </c>
      <c r="AX147" s="15" t="s">
        <v>75</v>
      </c>
      <c r="AY147" s="269" t="s">
        <v>122</v>
      </c>
    </row>
    <row r="148" s="13" customFormat="1">
      <c r="A148" s="13"/>
      <c r="B148" s="238"/>
      <c r="C148" s="239"/>
      <c r="D148" s="233" t="s">
        <v>132</v>
      </c>
      <c r="E148" s="240" t="s">
        <v>1</v>
      </c>
      <c r="F148" s="241" t="s">
        <v>446</v>
      </c>
      <c r="G148" s="239"/>
      <c r="H148" s="242">
        <v>1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132</v>
      </c>
      <c r="AU148" s="248" t="s">
        <v>85</v>
      </c>
      <c r="AV148" s="13" t="s">
        <v>85</v>
      </c>
      <c r="AW148" s="13" t="s">
        <v>31</v>
      </c>
      <c r="AX148" s="13" t="s">
        <v>75</v>
      </c>
      <c r="AY148" s="248" t="s">
        <v>122</v>
      </c>
    </row>
    <row r="149" s="14" customFormat="1">
      <c r="A149" s="14"/>
      <c r="B149" s="249"/>
      <c r="C149" s="250"/>
      <c r="D149" s="233" t="s">
        <v>132</v>
      </c>
      <c r="E149" s="251" t="s">
        <v>1</v>
      </c>
      <c r="F149" s="252" t="s">
        <v>141</v>
      </c>
      <c r="G149" s="250"/>
      <c r="H149" s="253">
        <v>1</v>
      </c>
      <c r="I149" s="254"/>
      <c r="J149" s="250"/>
      <c r="K149" s="250"/>
      <c r="L149" s="255"/>
      <c r="M149" s="256"/>
      <c r="N149" s="257"/>
      <c r="O149" s="257"/>
      <c r="P149" s="257"/>
      <c r="Q149" s="257"/>
      <c r="R149" s="257"/>
      <c r="S149" s="257"/>
      <c r="T149" s="25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9" t="s">
        <v>132</v>
      </c>
      <c r="AU149" s="259" t="s">
        <v>85</v>
      </c>
      <c r="AV149" s="14" t="s">
        <v>128</v>
      </c>
      <c r="AW149" s="14" t="s">
        <v>31</v>
      </c>
      <c r="AX149" s="14" t="s">
        <v>83</v>
      </c>
      <c r="AY149" s="259" t="s">
        <v>122</v>
      </c>
    </row>
    <row r="150" s="2" customFormat="1" ht="21.75" customHeight="1">
      <c r="A150" s="38"/>
      <c r="B150" s="39"/>
      <c r="C150" s="219" t="s">
        <v>157</v>
      </c>
      <c r="D150" s="219" t="s">
        <v>124</v>
      </c>
      <c r="E150" s="220" t="s">
        <v>447</v>
      </c>
      <c r="F150" s="221" t="s">
        <v>448</v>
      </c>
      <c r="G150" s="222" t="s">
        <v>136</v>
      </c>
      <c r="H150" s="223">
        <v>3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40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128</v>
      </c>
      <c r="AT150" s="231" t="s">
        <v>124</v>
      </c>
      <c r="AU150" s="231" t="s">
        <v>85</v>
      </c>
      <c r="AY150" s="17" t="s">
        <v>122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83</v>
      </c>
      <c r="BK150" s="232">
        <f>ROUND(I150*H150,2)</f>
        <v>0</v>
      </c>
      <c r="BL150" s="17" t="s">
        <v>128</v>
      </c>
      <c r="BM150" s="231" t="s">
        <v>449</v>
      </c>
    </row>
    <row r="151" s="2" customFormat="1">
      <c r="A151" s="38"/>
      <c r="B151" s="39"/>
      <c r="C151" s="40"/>
      <c r="D151" s="233" t="s">
        <v>130</v>
      </c>
      <c r="E151" s="40"/>
      <c r="F151" s="234" t="s">
        <v>450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130</v>
      </c>
      <c r="AU151" s="17" t="s">
        <v>85</v>
      </c>
    </row>
    <row r="152" s="15" customFormat="1">
      <c r="A152" s="15"/>
      <c r="B152" s="260"/>
      <c r="C152" s="261"/>
      <c r="D152" s="233" t="s">
        <v>132</v>
      </c>
      <c r="E152" s="262" t="s">
        <v>1</v>
      </c>
      <c r="F152" s="263" t="s">
        <v>445</v>
      </c>
      <c r="G152" s="261"/>
      <c r="H152" s="262" t="s">
        <v>1</v>
      </c>
      <c r="I152" s="264"/>
      <c r="J152" s="261"/>
      <c r="K152" s="261"/>
      <c r="L152" s="265"/>
      <c r="M152" s="266"/>
      <c r="N152" s="267"/>
      <c r="O152" s="267"/>
      <c r="P152" s="267"/>
      <c r="Q152" s="267"/>
      <c r="R152" s="267"/>
      <c r="S152" s="267"/>
      <c r="T152" s="26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9" t="s">
        <v>132</v>
      </c>
      <c r="AU152" s="269" t="s">
        <v>85</v>
      </c>
      <c r="AV152" s="15" t="s">
        <v>83</v>
      </c>
      <c r="AW152" s="15" t="s">
        <v>31</v>
      </c>
      <c r="AX152" s="15" t="s">
        <v>75</v>
      </c>
      <c r="AY152" s="269" t="s">
        <v>122</v>
      </c>
    </row>
    <row r="153" s="13" customFormat="1">
      <c r="A153" s="13"/>
      <c r="B153" s="238"/>
      <c r="C153" s="239"/>
      <c r="D153" s="233" t="s">
        <v>132</v>
      </c>
      <c r="E153" s="240" t="s">
        <v>1</v>
      </c>
      <c r="F153" s="241" t="s">
        <v>451</v>
      </c>
      <c r="G153" s="239"/>
      <c r="H153" s="242">
        <v>1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132</v>
      </c>
      <c r="AU153" s="248" t="s">
        <v>85</v>
      </c>
      <c r="AV153" s="13" t="s">
        <v>85</v>
      </c>
      <c r="AW153" s="13" t="s">
        <v>31</v>
      </c>
      <c r="AX153" s="13" t="s">
        <v>75</v>
      </c>
      <c r="AY153" s="248" t="s">
        <v>122</v>
      </c>
    </row>
    <row r="154" s="13" customFormat="1">
      <c r="A154" s="13"/>
      <c r="B154" s="238"/>
      <c r="C154" s="239"/>
      <c r="D154" s="233" t="s">
        <v>132</v>
      </c>
      <c r="E154" s="240" t="s">
        <v>1</v>
      </c>
      <c r="F154" s="241" t="s">
        <v>452</v>
      </c>
      <c r="G154" s="239"/>
      <c r="H154" s="242">
        <v>2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132</v>
      </c>
      <c r="AU154" s="248" t="s">
        <v>85</v>
      </c>
      <c r="AV154" s="13" t="s">
        <v>85</v>
      </c>
      <c r="AW154" s="13" t="s">
        <v>31</v>
      </c>
      <c r="AX154" s="13" t="s">
        <v>75</v>
      </c>
      <c r="AY154" s="248" t="s">
        <v>122</v>
      </c>
    </row>
    <row r="155" s="14" customFormat="1">
      <c r="A155" s="14"/>
      <c r="B155" s="249"/>
      <c r="C155" s="250"/>
      <c r="D155" s="233" t="s">
        <v>132</v>
      </c>
      <c r="E155" s="251" t="s">
        <v>1</v>
      </c>
      <c r="F155" s="252" t="s">
        <v>141</v>
      </c>
      <c r="G155" s="250"/>
      <c r="H155" s="253">
        <v>3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132</v>
      </c>
      <c r="AU155" s="259" t="s">
        <v>85</v>
      </c>
      <c r="AV155" s="14" t="s">
        <v>128</v>
      </c>
      <c r="AW155" s="14" t="s">
        <v>31</v>
      </c>
      <c r="AX155" s="14" t="s">
        <v>83</v>
      </c>
      <c r="AY155" s="259" t="s">
        <v>122</v>
      </c>
    </row>
    <row r="156" s="2" customFormat="1" ht="21.75" customHeight="1">
      <c r="A156" s="38"/>
      <c r="B156" s="39"/>
      <c r="C156" s="219" t="s">
        <v>163</v>
      </c>
      <c r="D156" s="219" t="s">
        <v>124</v>
      </c>
      <c r="E156" s="220" t="s">
        <v>210</v>
      </c>
      <c r="F156" s="221" t="s">
        <v>211</v>
      </c>
      <c r="G156" s="222" t="s">
        <v>203</v>
      </c>
      <c r="H156" s="223">
        <v>150.018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40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128</v>
      </c>
      <c r="AT156" s="231" t="s">
        <v>124</v>
      </c>
      <c r="AU156" s="231" t="s">
        <v>85</v>
      </c>
      <c r="AY156" s="17" t="s">
        <v>122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83</v>
      </c>
      <c r="BK156" s="232">
        <f>ROUND(I156*H156,2)</f>
        <v>0</v>
      </c>
      <c r="BL156" s="17" t="s">
        <v>128</v>
      </c>
      <c r="BM156" s="231" t="s">
        <v>453</v>
      </c>
    </row>
    <row r="157" s="2" customFormat="1">
      <c r="A157" s="38"/>
      <c r="B157" s="39"/>
      <c r="C157" s="40"/>
      <c r="D157" s="233" t="s">
        <v>130</v>
      </c>
      <c r="E157" s="40"/>
      <c r="F157" s="234" t="s">
        <v>213</v>
      </c>
      <c r="G157" s="40"/>
      <c r="H157" s="40"/>
      <c r="I157" s="235"/>
      <c r="J157" s="40"/>
      <c r="K157" s="40"/>
      <c r="L157" s="44"/>
      <c r="M157" s="236"/>
      <c r="N157" s="237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130</v>
      </c>
      <c r="AU157" s="17" t="s">
        <v>85</v>
      </c>
    </row>
    <row r="158" s="15" customFormat="1">
      <c r="A158" s="15"/>
      <c r="B158" s="260"/>
      <c r="C158" s="261"/>
      <c r="D158" s="233" t="s">
        <v>132</v>
      </c>
      <c r="E158" s="262" t="s">
        <v>1</v>
      </c>
      <c r="F158" s="263" t="s">
        <v>454</v>
      </c>
      <c r="G158" s="261"/>
      <c r="H158" s="262" t="s">
        <v>1</v>
      </c>
      <c r="I158" s="264"/>
      <c r="J158" s="261"/>
      <c r="K158" s="261"/>
      <c r="L158" s="265"/>
      <c r="M158" s="266"/>
      <c r="N158" s="267"/>
      <c r="O158" s="267"/>
      <c r="P158" s="267"/>
      <c r="Q158" s="267"/>
      <c r="R158" s="267"/>
      <c r="S158" s="267"/>
      <c r="T158" s="268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9" t="s">
        <v>132</v>
      </c>
      <c r="AU158" s="269" t="s">
        <v>85</v>
      </c>
      <c r="AV158" s="15" t="s">
        <v>83</v>
      </c>
      <c r="AW158" s="15" t="s">
        <v>31</v>
      </c>
      <c r="AX158" s="15" t="s">
        <v>75</v>
      </c>
      <c r="AY158" s="269" t="s">
        <v>122</v>
      </c>
    </row>
    <row r="159" s="15" customFormat="1">
      <c r="A159" s="15"/>
      <c r="B159" s="260"/>
      <c r="C159" s="261"/>
      <c r="D159" s="233" t="s">
        <v>132</v>
      </c>
      <c r="E159" s="262" t="s">
        <v>1</v>
      </c>
      <c r="F159" s="263" t="s">
        <v>455</v>
      </c>
      <c r="G159" s="261"/>
      <c r="H159" s="262" t="s">
        <v>1</v>
      </c>
      <c r="I159" s="264"/>
      <c r="J159" s="261"/>
      <c r="K159" s="261"/>
      <c r="L159" s="265"/>
      <c r="M159" s="266"/>
      <c r="N159" s="267"/>
      <c r="O159" s="267"/>
      <c r="P159" s="267"/>
      <c r="Q159" s="267"/>
      <c r="R159" s="267"/>
      <c r="S159" s="267"/>
      <c r="T159" s="268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9" t="s">
        <v>132</v>
      </c>
      <c r="AU159" s="269" t="s">
        <v>85</v>
      </c>
      <c r="AV159" s="15" t="s">
        <v>83</v>
      </c>
      <c r="AW159" s="15" t="s">
        <v>31</v>
      </c>
      <c r="AX159" s="15" t="s">
        <v>75</v>
      </c>
      <c r="AY159" s="269" t="s">
        <v>122</v>
      </c>
    </row>
    <row r="160" s="13" customFormat="1">
      <c r="A160" s="13"/>
      <c r="B160" s="238"/>
      <c r="C160" s="239"/>
      <c r="D160" s="233" t="s">
        <v>132</v>
      </c>
      <c r="E160" s="240" t="s">
        <v>1</v>
      </c>
      <c r="F160" s="241" t="s">
        <v>456</v>
      </c>
      <c r="G160" s="239"/>
      <c r="H160" s="242">
        <v>24.036000000000001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132</v>
      </c>
      <c r="AU160" s="248" t="s">
        <v>85</v>
      </c>
      <c r="AV160" s="13" t="s">
        <v>85</v>
      </c>
      <c r="AW160" s="13" t="s">
        <v>31</v>
      </c>
      <c r="AX160" s="13" t="s">
        <v>75</v>
      </c>
      <c r="AY160" s="248" t="s">
        <v>122</v>
      </c>
    </row>
    <row r="161" s="13" customFormat="1">
      <c r="A161" s="13"/>
      <c r="B161" s="238"/>
      <c r="C161" s="239"/>
      <c r="D161" s="233" t="s">
        <v>132</v>
      </c>
      <c r="E161" s="240" t="s">
        <v>1</v>
      </c>
      <c r="F161" s="241" t="s">
        <v>457</v>
      </c>
      <c r="G161" s="239"/>
      <c r="H161" s="242">
        <v>17.257999999999999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132</v>
      </c>
      <c r="AU161" s="248" t="s">
        <v>85</v>
      </c>
      <c r="AV161" s="13" t="s">
        <v>85</v>
      </c>
      <c r="AW161" s="13" t="s">
        <v>31</v>
      </c>
      <c r="AX161" s="13" t="s">
        <v>75</v>
      </c>
      <c r="AY161" s="248" t="s">
        <v>122</v>
      </c>
    </row>
    <row r="162" s="13" customFormat="1">
      <c r="A162" s="13"/>
      <c r="B162" s="238"/>
      <c r="C162" s="239"/>
      <c r="D162" s="233" t="s">
        <v>132</v>
      </c>
      <c r="E162" s="240" t="s">
        <v>1</v>
      </c>
      <c r="F162" s="241" t="s">
        <v>458</v>
      </c>
      <c r="G162" s="239"/>
      <c r="H162" s="242">
        <v>34.973999999999997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132</v>
      </c>
      <c r="AU162" s="248" t="s">
        <v>85</v>
      </c>
      <c r="AV162" s="13" t="s">
        <v>85</v>
      </c>
      <c r="AW162" s="13" t="s">
        <v>31</v>
      </c>
      <c r="AX162" s="13" t="s">
        <v>75</v>
      </c>
      <c r="AY162" s="248" t="s">
        <v>122</v>
      </c>
    </row>
    <row r="163" s="13" customFormat="1">
      <c r="A163" s="13"/>
      <c r="B163" s="238"/>
      <c r="C163" s="239"/>
      <c r="D163" s="233" t="s">
        <v>132</v>
      </c>
      <c r="E163" s="240" t="s">
        <v>1</v>
      </c>
      <c r="F163" s="241" t="s">
        <v>459</v>
      </c>
      <c r="G163" s="239"/>
      <c r="H163" s="242">
        <v>16.544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8" t="s">
        <v>132</v>
      </c>
      <c r="AU163" s="248" t="s">
        <v>85</v>
      </c>
      <c r="AV163" s="13" t="s">
        <v>85</v>
      </c>
      <c r="AW163" s="13" t="s">
        <v>31</v>
      </c>
      <c r="AX163" s="13" t="s">
        <v>75</v>
      </c>
      <c r="AY163" s="248" t="s">
        <v>122</v>
      </c>
    </row>
    <row r="164" s="13" customFormat="1">
      <c r="A164" s="13"/>
      <c r="B164" s="238"/>
      <c r="C164" s="239"/>
      <c r="D164" s="233" t="s">
        <v>132</v>
      </c>
      <c r="E164" s="240" t="s">
        <v>1</v>
      </c>
      <c r="F164" s="241" t="s">
        <v>460</v>
      </c>
      <c r="G164" s="239"/>
      <c r="H164" s="242">
        <v>24.396000000000001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132</v>
      </c>
      <c r="AU164" s="248" t="s">
        <v>85</v>
      </c>
      <c r="AV164" s="13" t="s">
        <v>85</v>
      </c>
      <c r="AW164" s="13" t="s">
        <v>31</v>
      </c>
      <c r="AX164" s="13" t="s">
        <v>75</v>
      </c>
      <c r="AY164" s="248" t="s">
        <v>122</v>
      </c>
    </row>
    <row r="165" s="13" customFormat="1">
      <c r="A165" s="13"/>
      <c r="B165" s="238"/>
      <c r="C165" s="239"/>
      <c r="D165" s="233" t="s">
        <v>132</v>
      </c>
      <c r="E165" s="240" t="s">
        <v>1</v>
      </c>
      <c r="F165" s="241" t="s">
        <v>461</v>
      </c>
      <c r="G165" s="239"/>
      <c r="H165" s="242">
        <v>27.611999999999998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132</v>
      </c>
      <c r="AU165" s="248" t="s">
        <v>85</v>
      </c>
      <c r="AV165" s="13" t="s">
        <v>85</v>
      </c>
      <c r="AW165" s="13" t="s">
        <v>31</v>
      </c>
      <c r="AX165" s="13" t="s">
        <v>75</v>
      </c>
      <c r="AY165" s="248" t="s">
        <v>122</v>
      </c>
    </row>
    <row r="166" s="13" customFormat="1">
      <c r="A166" s="13"/>
      <c r="B166" s="238"/>
      <c r="C166" s="239"/>
      <c r="D166" s="233" t="s">
        <v>132</v>
      </c>
      <c r="E166" s="240" t="s">
        <v>1</v>
      </c>
      <c r="F166" s="241" t="s">
        <v>462</v>
      </c>
      <c r="G166" s="239"/>
      <c r="H166" s="242">
        <v>5.1980000000000004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132</v>
      </c>
      <c r="AU166" s="248" t="s">
        <v>85</v>
      </c>
      <c r="AV166" s="13" t="s">
        <v>85</v>
      </c>
      <c r="AW166" s="13" t="s">
        <v>31</v>
      </c>
      <c r="AX166" s="13" t="s">
        <v>75</v>
      </c>
      <c r="AY166" s="248" t="s">
        <v>122</v>
      </c>
    </row>
    <row r="167" s="14" customFormat="1">
      <c r="A167" s="14"/>
      <c r="B167" s="249"/>
      <c r="C167" s="250"/>
      <c r="D167" s="233" t="s">
        <v>132</v>
      </c>
      <c r="E167" s="251" t="s">
        <v>1</v>
      </c>
      <c r="F167" s="252" t="s">
        <v>141</v>
      </c>
      <c r="G167" s="250"/>
      <c r="H167" s="253">
        <v>150.018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9" t="s">
        <v>132</v>
      </c>
      <c r="AU167" s="259" t="s">
        <v>85</v>
      </c>
      <c r="AV167" s="14" t="s">
        <v>128</v>
      </c>
      <c r="AW167" s="14" t="s">
        <v>31</v>
      </c>
      <c r="AX167" s="14" t="s">
        <v>83</v>
      </c>
      <c r="AY167" s="259" t="s">
        <v>122</v>
      </c>
    </row>
    <row r="168" s="2" customFormat="1" ht="16.5" customHeight="1">
      <c r="A168" s="38"/>
      <c r="B168" s="39"/>
      <c r="C168" s="219" t="s">
        <v>169</v>
      </c>
      <c r="D168" s="219" t="s">
        <v>124</v>
      </c>
      <c r="E168" s="220" t="s">
        <v>463</v>
      </c>
      <c r="F168" s="221" t="s">
        <v>464</v>
      </c>
      <c r="G168" s="222" t="s">
        <v>136</v>
      </c>
      <c r="H168" s="223">
        <v>2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40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128</v>
      </c>
      <c r="AT168" s="231" t="s">
        <v>124</v>
      </c>
      <c r="AU168" s="231" t="s">
        <v>85</v>
      </c>
      <c r="AY168" s="17" t="s">
        <v>122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83</v>
      </c>
      <c r="BK168" s="232">
        <f>ROUND(I168*H168,2)</f>
        <v>0</v>
      </c>
      <c r="BL168" s="17" t="s">
        <v>128</v>
      </c>
      <c r="BM168" s="231" t="s">
        <v>465</v>
      </c>
    </row>
    <row r="169" s="2" customFormat="1">
      <c r="A169" s="38"/>
      <c r="B169" s="39"/>
      <c r="C169" s="40"/>
      <c r="D169" s="233" t="s">
        <v>130</v>
      </c>
      <c r="E169" s="40"/>
      <c r="F169" s="234" t="s">
        <v>466</v>
      </c>
      <c r="G169" s="40"/>
      <c r="H169" s="40"/>
      <c r="I169" s="235"/>
      <c r="J169" s="40"/>
      <c r="K169" s="40"/>
      <c r="L169" s="44"/>
      <c r="M169" s="236"/>
      <c r="N169" s="237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130</v>
      </c>
      <c r="AU169" s="17" t="s">
        <v>85</v>
      </c>
    </row>
    <row r="170" s="15" customFormat="1">
      <c r="A170" s="15"/>
      <c r="B170" s="260"/>
      <c r="C170" s="261"/>
      <c r="D170" s="233" t="s">
        <v>132</v>
      </c>
      <c r="E170" s="262" t="s">
        <v>1</v>
      </c>
      <c r="F170" s="263" t="s">
        <v>467</v>
      </c>
      <c r="G170" s="261"/>
      <c r="H170" s="262" t="s">
        <v>1</v>
      </c>
      <c r="I170" s="264"/>
      <c r="J170" s="261"/>
      <c r="K170" s="261"/>
      <c r="L170" s="265"/>
      <c r="M170" s="266"/>
      <c r="N170" s="267"/>
      <c r="O170" s="267"/>
      <c r="P170" s="267"/>
      <c r="Q170" s="267"/>
      <c r="R170" s="267"/>
      <c r="S170" s="267"/>
      <c r="T170" s="268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9" t="s">
        <v>132</v>
      </c>
      <c r="AU170" s="269" t="s">
        <v>85</v>
      </c>
      <c r="AV170" s="15" t="s">
        <v>83</v>
      </c>
      <c r="AW170" s="15" t="s">
        <v>31</v>
      </c>
      <c r="AX170" s="15" t="s">
        <v>75</v>
      </c>
      <c r="AY170" s="269" t="s">
        <v>122</v>
      </c>
    </row>
    <row r="171" s="13" customFormat="1">
      <c r="A171" s="13"/>
      <c r="B171" s="238"/>
      <c r="C171" s="239"/>
      <c r="D171" s="233" t="s">
        <v>132</v>
      </c>
      <c r="E171" s="240" t="s">
        <v>1</v>
      </c>
      <c r="F171" s="241" t="s">
        <v>468</v>
      </c>
      <c r="G171" s="239"/>
      <c r="H171" s="242">
        <v>2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132</v>
      </c>
      <c r="AU171" s="248" t="s">
        <v>85</v>
      </c>
      <c r="AV171" s="13" t="s">
        <v>85</v>
      </c>
      <c r="AW171" s="13" t="s">
        <v>31</v>
      </c>
      <c r="AX171" s="13" t="s">
        <v>83</v>
      </c>
      <c r="AY171" s="248" t="s">
        <v>122</v>
      </c>
    </row>
    <row r="172" s="2" customFormat="1" ht="16.5" customHeight="1">
      <c r="A172" s="38"/>
      <c r="B172" s="39"/>
      <c r="C172" s="219" t="s">
        <v>176</v>
      </c>
      <c r="D172" s="219" t="s">
        <v>124</v>
      </c>
      <c r="E172" s="220" t="s">
        <v>469</v>
      </c>
      <c r="F172" s="221" t="s">
        <v>470</v>
      </c>
      <c r="G172" s="222" t="s">
        <v>136</v>
      </c>
      <c r="H172" s="223">
        <v>1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40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128</v>
      </c>
      <c r="AT172" s="231" t="s">
        <v>124</v>
      </c>
      <c r="AU172" s="231" t="s">
        <v>85</v>
      </c>
      <c r="AY172" s="17" t="s">
        <v>122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83</v>
      </c>
      <c r="BK172" s="232">
        <f>ROUND(I172*H172,2)</f>
        <v>0</v>
      </c>
      <c r="BL172" s="17" t="s">
        <v>128</v>
      </c>
      <c r="BM172" s="231" t="s">
        <v>471</v>
      </c>
    </row>
    <row r="173" s="2" customFormat="1">
      <c r="A173" s="38"/>
      <c r="B173" s="39"/>
      <c r="C173" s="40"/>
      <c r="D173" s="233" t="s">
        <v>130</v>
      </c>
      <c r="E173" s="40"/>
      <c r="F173" s="234" t="s">
        <v>472</v>
      </c>
      <c r="G173" s="40"/>
      <c r="H173" s="40"/>
      <c r="I173" s="235"/>
      <c r="J173" s="40"/>
      <c r="K173" s="40"/>
      <c r="L173" s="44"/>
      <c r="M173" s="236"/>
      <c r="N173" s="237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130</v>
      </c>
      <c r="AU173" s="17" t="s">
        <v>85</v>
      </c>
    </row>
    <row r="174" s="15" customFormat="1">
      <c r="A174" s="15"/>
      <c r="B174" s="260"/>
      <c r="C174" s="261"/>
      <c r="D174" s="233" t="s">
        <v>132</v>
      </c>
      <c r="E174" s="262" t="s">
        <v>1</v>
      </c>
      <c r="F174" s="263" t="s">
        <v>473</v>
      </c>
      <c r="G174" s="261"/>
      <c r="H174" s="262" t="s">
        <v>1</v>
      </c>
      <c r="I174" s="264"/>
      <c r="J174" s="261"/>
      <c r="K174" s="261"/>
      <c r="L174" s="265"/>
      <c r="M174" s="266"/>
      <c r="N174" s="267"/>
      <c r="O174" s="267"/>
      <c r="P174" s="267"/>
      <c r="Q174" s="267"/>
      <c r="R174" s="267"/>
      <c r="S174" s="267"/>
      <c r="T174" s="268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9" t="s">
        <v>132</v>
      </c>
      <c r="AU174" s="269" t="s">
        <v>85</v>
      </c>
      <c r="AV174" s="15" t="s">
        <v>83</v>
      </c>
      <c r="AW174" s="15" t="s">
        <v>31</v>
      </c>
      <c r="AX174" s="15" t="s">
        <v>75</v>
      </c>
      <c r="AY174" s="269" t="s">
        <v>122</v>
      </c>
    </row>
    <row r="175" s="13" customFormat="1">
      <c r="A175" s="13"/>
      <c r="B175" s="238"/>
      <c r="C175" s="239"/>
      <c r="D175" s="233" t="s">
        <v>132</v>
      </c>
      <c r="E175" s="240" t="s">
        <v>1</v>
      </c>
      <c r="F175" s="241" t="s">
        <v>446</v>
      </c>
      <c r="G175" s="239"/>
      <c r="H175" s="242">
        <v>1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8" t="s">
        <v>132</v>
      </c>
      <c r="AU175" s="248" t="s">
        <v>85</v>
      </c>
      <c r="AV175" s="13" t="s">
        <v>85</v>
      </c>
      <c r="AW175" s="13" t="s">
        <v>31</v>
      </c>
      <c r="AX175" s="13" t="s">
        <v>75</v>
      </c>
      <c r="AY175" s="248" t="s">
        <v>122</v>
      </c>
    </row>
    <row r="176" s="14" customFormat="1">
      <c r="A176" s="14"/>
      <c r="B176" s="249"/>
      <c r="C176" s="250"/>
      <c r="D176" s="233" t="s">
        <v>132</v>
      </c>
      <c r="E176" s="251" t="s">
        <v>1</v>
      </c>
      <c r="F176" s="252" t="s">
        <v>141</v>
      </c>
      <c r="G176" s="250"/>
      <c r="H176" s="253">
        <v>1</v>
      </c>
      <c r="I176" s="254"/>
      <c r="J176" s="250"/>
      <c r="K176" s="250"/>
      <c r="L176" s="255"/>
      <c r="M176" s="256"/>
      <c r="N176" s="257"/>
      <c r="O176" s="257"/>
      <c r="P176" s="257"/>
      <c r="Q176" s="257"/>
      <c r="R176" s="257"/>
      <c r="S176" s="257"/>
      <c r="T176" s="25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9" t="s">
        <v>132</v>
      </c>
      <c r="AU176" s="259" t="s">
        <v>85</v>
      </c>
      <c r="AV176" s="14" t="s">
        <v>128</v>
      </c>
      <c r="AW176" s="14" t="s">
        <v>31</v>
      </c>
      <c r="AX176" s="14" t="s">
        <v>83</v>
      </c>
      <c r="AY176" s="259" t="s">
        <v>122</v>
      </c>
    </row>
    <row r="177" s="2" customFormat="1" ht="16.5" customHeight="1">
      <c r="A177" s="38"/>
      <c r="B177" s="39"/>
      <c r="C177" s="219" t="s">
        <v>186</v>
      </c>
      <c r="D177" s="219" t="s">
        <v>124</v>
      </c>
      <c r="E177" s="220" t="s">
        <v>474</v>
      </c>
      <c r="F177" s="221" t="s">
        <v>475</v>
      </c>
      <c r="G177" s="222" t="s">
        <v>136</v>
      </c>
      <c r="H177" s="223">
        <v>3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40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128</v>
      </c>
      <c r="AT177" s="231" t="s">
        <v>124</v>
      </c>
      <c r="AU177" s="231" t="s">
        <v>85</v>
      </c>
      <c r="AY177" s="17" t="s">
        <v>122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83</v>
      </c>
      <c r="BK177" s="232">
        <f>ROUND(I177*H177,2)</f>
        <v>0</v>
      </c>
      <c r="BL177" s="17" t="s">
        <v>128</v>
      </c>
      <c r="BM177" s="231" t="s">
        <v>476</v>
      </c>
    </row>
    <row r="178" s="2" customFormat="1">
      <c r="A178" s="38"/>
      <c r="B178" s="39"/>
      <c r="C178" s="40"/>
      <c r="D178" s="233" t="s">
        <v>130</v>
      </c>
      <c r="E178" s="40"/>
      <c r="F178" s="234" t="s">
        <v>477</v>
      </c>
      <c r="G178" s="40"/>
      <c r="H178" s="40"/>
      <c r="I178" s="235"/>
      <c r="J178" s="40"/>
      <c r="K178" s="40"/>
      <c r="L178" s="44"/>
      <c r="M178" s="236"/>
      <c r="N178" s="237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130</v>
      </c>
      <c r="AU178" s="17" t="s">
        <v>85</v>
      </c>
    </row>
    <row r="179" s="15" customFormat="1">
      <c r="A179" s="15"/>
      <c r="B179" s="260"/>
      <c r="C179" s="261"/>
      <c r="D179" s="233" t="s">
        <v>132</v>
      </c>
      <c r="E179" s="262" t="s">
        <v>1</v>
      </c>
      <c r="F179" s="263" t="s">
        <v>478</v>
      </c>
      <c r="G179" s="261"/>
      <c r="H179" s="262" t="s">
        <v>1</v>
      </c>
      <c r="I179" s="264"/>
      <c r="J179" s="261"/>
      <c r="K179" s="261"/>
      <c r="L179" s="265"/>
      <c r="M179" s="266"/>
      <c r="N179" s="267"/>
      <c r="O179" s="267"/>
      <c r="P179" s="267"/>
      <c r="Q179" s="267"/>
      <c r="R179" s="267"/>
      <c r="S179" s="267"/>
      <c r="T179" s="268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9" t="s">
        <v>132</v>
      </c>
      <c r="AU179" s="269" t="s">
        <v>85</v>
      </c>
      <c r="AV179" s="15" t="s">
        <v>83</v>
      </c>
      <c r="AW179" s="15" t="s">
        <v>31</v>
      </c>
      <c r="AX179" s="15" t="s">
        <v>75</v>
      </c>
      <c r="AY179" s="269" t="s">
        <v>122</v>
      </c>
    </row>
    <row r="180" s="13" customFormat="1">
      <c r="A180" s="13"/>
      <c r="B180" s="238"/>
      <c r="C180" s="239"/>
      <c r="D180" s="233" t="s">
        <v>132</v>
      </c>
      <c r="E180" s="240" t="s">
        <v>1</v>
      </c>
      <c r="F180" s="241" t="s">
        <v>451</v>
      </c>
      <c r="G180" s="239"/>
      <c r="H180" s="242">
        <v>1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132</v>
      </c>
      <c r="AU180" s="248" t="s">
        <v>85</v>
      </c>
      <c r="AV180" s="13" t="s">
        <v>85</v>
      </c>
      <c r="AW180" s="13" t="s">
        <v>31</v>
      </c>
      <c r="AX180" s="13" t="s">
        <v>75</v>
      </c>
      <c r="AY180" s="248" t="s">
        <v>122</v>
      </c>
    </row>
    <row r="181" s="13" customFormat="1">
      <c r="A181" s="13"/>
      <c r="B181" s="238"/>
      <c r="C181" s="239"/>
      <c r="D181" s="233" t="s">
        <v>132</v>
      </c>
      <c r="E181" s="240" t="s">
        <v>1</v>
      </c>
      <c r="F181" s="241" t="s">
        <v>452</v>
      </c>
      <c r="G181" s="239"/>
      <c r="H181" s="242">
        <v>2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132</v>
      </c>
      <c r="AU181" s="248" t="s">
        <v>85</v>
      </c>
      <c r="AV181" s="13" t="s">
        <v>85</v>
      </c>
      <c r="AW181" s="13" t="s">
        <v>31</v>
      </c>
      <c r="AX181" s="13" t="s">
        <v>75</v>
      </c>
      <c r="AY181" s="248" t="s">
        <v>122</v>
      </c>
    </row>
    <row r="182" s="14" customFormat="1">
      <c r="A182" s="14"/>
      <c r="B182" s="249"/>
      <c r="C182" s="250"/>
      <c r="D182" s="233" t="s">
        <v>132</v>
      </c>
      <c r="E182" s="251" t="s">
        <v>1</v>
      </c>
      <c r="F182" s="252" t="s">
        <v>141</v>
      </c>
      <c r="G182" s="250"/>
      <c r="H182" s="253">
        <v>3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9" t="s">
        <v>132</v>
      </c>
      <c r="AU182" s="259" t="s">
        <v>85</v>
      </c>
      <c r="AV182" s="14" t="s">
        <v>128</v>
      </c>
      <c r="AW182" s="14" t="s">
        <v>31</v>
      </c>
      <c r="AX182" s="14" t="s">
        <v>83</v>
      </c>
      <c r="AY182" s="259" t="s">
        <v>122</v>
      </c>
    </row>
    <row r="183" s="2" customFormat="1" ht="16.5" customHeight="1">
      <c r="A183" s="38"/>
      <c r="B183" s="39"/>
      <c r="C183" s="219" t="s">
        <v>193</v>
      </c>
      <c r="D183" s="219" t="s">
        <v>124</v>
      </c>
      <c r="E183" s="220" t="s">
        <v>479</v>
      </c>
      <c r="F183" s="221" t="s">
        <v>480</v>
      </c>
      <c r="G183" s="222" t="s">
        <v>136</v>
      </c>
      <c r="H183" s="223">
        <v>29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40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128</v>
      </c>
      <c r="AT183" s="231" t="s">
        <v>124</v>
      </c>
      <c r="AU183" s="231" t="s">
        <v>85</v>
      </c>
      <c r="AY183" s="17" t="s">
        <v>122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83</v>
      </c>
      <c r="BK183" s="232">
        <f>ROUND(I183*H183,2)</f>
        <v>0</v>
      </c>
      <c r="BL183" s="17" t="s">
        <v>128</v>
      </c>
      <c r="BM183" s="231" t="s">
        <v>481</v>
      </c>
    </row>
    <row r="184" s="2" customFormat="1">
      <c r="A184" s="38"/>
      <c r="B184" s="39"/>
      <c r="C184" s="40"/>
      <c r="D184" s="233" t="s">
        <v>130</v>
      </c>
      <c r="E184" s="40"/>
      <c r="F184" s="234" t="s">
        <v>482</v>
      </c>
      <c r="G184" s="40"/>
      <c r="H184" s="40"/>
      <c r="I184" s="235"/>
      <c r="J184" s="40"/>
      <c r="K184" s="40"/>
      <c r="L184" s="44"/>
      <c r="M184" s="236"/>
      <c r="N184" s="237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130</v>
      </c>
      <c r="AU184" s="17" t="s">
        <v>85</v>
      </c>
    </row>
    <row r="185" s="13" customFormat="1">
      <c r="A185" s="13"/>
      <c r="B185" s="238"/>
      <c r="C185" s="239"/>
      <c r="D185" s="233" t="s">
        <v>132</v>
      </c>
      <c r="E185" s="240" t="s">
        <v>1</v>
      </c>
      <c r="F185" s="241" t="s">
        <v>483</v>
      </c>
      <c r="G185" s="239"/>
      <c r="H185" s="242">
        <v>29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132</v>
      </c>
      <c r="AU185" s="248" t="s">
        <v>85</v>
      </c>
      <c r="AV185" s="13" t="s">
        <v>85</v>
      </c>
      <c r="AW185" s="13" t="s">
        <v>31</v>
      </c>
      <c r="AX185" s="13" t="s">
        <v>83</v>
      </c>
      <c r="AY185" s="248" t="s">
        <v>122</v>
      </c>
    </row>
    <row r="186" s="2" customFormat="1" ht="16.5" customHeight="1">
      <c r="A186" s="38"/>
      <c r="B186" s="39"/>
      <c r="C186" s="219" t="s">
        <v>200</v>
      </c>
      <c r="D186" s="219" t="s">
        <v>124</v>
      </c>
      <c r="E186" s="220" t="s">
        <v>235</v>
      </c>
      <c r="F186" s="221" t="s">
        <v>236</v>
      </c>
      <c r="G186" s="222" t="s">
        <v>136</v>
      </c>
      <c r="H186" s="223">
        <v>87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40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128</v>
      </c>
      <c r="AT186" s="231" t="s">
        <v>124</v>
      </c>
      <c r="AU186" s="231" t="s">
        <v>85</v>
      </c>
      <c r="AY186" s="17" t="s">
        <v>122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83</v>
      </c>
      <c r="BK186" s="232">
        <f>ROUND(I186*H186,2)</f>
        <v>0</v>
      </c>
      <c r="BL186" s="17" t="s">
        <v>128</v>
      </c>
      <c r="BM186" s="231" t="s">
        <v>484</v>
      </c>
    </row>
    <row r="187" s="2" customFormat="1">
      <c r="A187" s="38"/>
      <c r="B187" s="39"/>
      <c r="C187" s="40"/>
      <c r="D187" s="233" t="s">
        <v>130</v>
      </c>
      <c r="E187" s="40"/>
      <c r="F187" s="234" t="s">
        <v>238</v>
      </c>
      <c r="G187" s="40"/>
      <c r="H187" s="40"/>
      <c r="I187" s="235"/>
      <c r="J187" s="40"/>
      <c r="K187" s="40"/>
      <c r="L187" s="44"/>
      <c r="M187" s="236"/>
      <c r="N187" s="237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130</v>
      </c>
      <c r="AU187" s="17" t="s">
        <v>85</v>
      </c>
    </row>
    <row r="188" s="13" customFormat="1">
      <c r="A188" s="13"/>
      <c r="B188" s="238"/>
      <c r="C188" s="239"/>
      <c r="D188" s="233" t="s">
        <v>132</v>
      </c>
      <c r="E188" s="240" t="s">
        <v>1</v>
      </c>
      <c r="F188" s="241" t="s">
        <v>485</v>
      </c>
      <c r="G188" s="239"/>
      <c r="H188" s="242">
        <v>87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132</v>
      </c>
      <c r="AU188" s="248" t="s">
        <v>85</v>
      </c>
      <c r="AV188" s="13" t="s">
        <v>85</v>
      </c>
      <c r="AW188" s="13" t="s">
        <v>31</v>
      </c>
      <c r="AX188" s="13" t="s">
        <v>83</v>
      </c>
      <c r="AY188" s="248" t="s">
        <v>122</v>
      </c>
    </row>
    <row r="189" s="2" customFormat="1" ht="21.75" customHeight="1">
      <c r="A189" s="38"/>
      <c r="B189" s="39"/>
      <c r="C189" s="219" t="s">
        <v>209</v>
      </c>
      <c r="D189" s="219" t="s">
        <v>124</v>
      </c>
      <c r="E189" s="220" t="s">
        <v>250</v>
      </c>
      <c r="F189" s="221" t="s">
        <v>251</v>
      </c>
      <c r="G189" s="222" t="s">
        <v>203</v>
      </c>
      <c r="H189" s="223">
        <v>150.018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40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128</v>
      </c>
      <c r="AT189" s="231" t="s">
        <v>124</v>
      </c>
      <c r="AU189" s="231" t="s">
        <v>85</v>
      </c>
      <c r="AY189" s="17" t="s">
        <v>122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83</v>
      </c>
      <c r="BK189" s="232">
        <f>ROUND(I189*H189,2)</f>
        <v>0</v>
      </c>
      <c r="BL189" s="17" t="s">
        <v>128</v>
      </c>
      <c r="BM189" s="231" t="s">
        <v>486</v>
      </c>
    </row>
    <row r="190" s="2" customFormat="1">
      <c r="A190" s="38"/>
      <c r="B190" s="39"/>
      <c r="C190" s="40"/>
      <c r="D190" s="233" t="s">
        <v>130</v>
      </c>
      <c r="E190" s="40"/>
      <c r="F190" s="234" t="s">
        <v>253</v>
      </c>
      <c r="G190" s="40"/>
      <c r="H190" s="40"/>
      <c r="I190" s="235"/>
      <c r="J190" s="40"/>
      <c r="K190" s="40"/>
      <c r="L190" s="44"/>
      <c r="M190" s="236"/>
      <c r="N190" s="237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130</v>
      </c>
      <c r="AU190" s="17" t="s">
        <v>85</v>
      </c>
    </row>
    <row r="191" s="13" customFormat="1">
      <c r="A191" s="13"/>
      <c r="B191" s="238"/>
      <c r="C191" s="239"/>
      <c r="D191" s="233" t="s">
        <v>132</v>
      </c>
      <c r="E191" s="240" t="s">
        <v>1</v>
      </c>
      <c r="F191" s="241" t="s">
        <v>487</v>
      </c>
      <c r="G191" s="239"/>
      <c r="H191" s="242">
        <v>150.018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8" t="s">
        <v>132</v>
      </c>
      <c r="AU191" s="248" t="s">
        <v>85</v>
      </c>
      <c r="AV191" s="13" t="s">
        <v>85</v>
      </c>
      <c r="AW191" s="13" t="s">
        <v>31</v>
      </c>
      <c r="AX191" s="13" t="s">
        <v>83</v>
      </c>
      <c r="AY191" s="248" t="s">
        <v>122</v>
      </c>
    </row>
    <row r="192" s="2" customFormat="1" ht="24.15" customHeight="1">
      <c r="A192" s="38"/>
      <c r="B192" s="39"/>
      <c r="C192" s="219" t="s">
        <v>199</v>
      </c>
      <c r="D192" s="219" t="s">
        <v>124</v>
      </c>
      <c r="E192" s="220" t="s">
        <v>257</v>
      </c>
      <c r="F192" s="221" t="s">
        <v>258</v>
      </c>
      <c r="G192" s="222" t="s">
        <v>203</v>
      </c>
      <c r="H192" s="223">
        <v>3000.3600000000001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40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128</v>
      </c>
      <c r="AT192" s="231" t="s">
        <v>124</v>
      </c>
      <c r="AU192" s="231" t="s">
        <v>85</v>
      </c>
      <c r="AY192" s="17" t="s">
        <v>122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83</v>
      </c>
      <c r="BK192" s="232">
        <f>ROUND(I192*H192,2)</f>
        <v>0</v>
      </c>
      <c r="BL192" s="17" t="s">
        <v>128</v>
      </c>
      <c r="BM192" s="231" t="s">
        <v>488</v>
      </c>
    </row>
    <row r="193" s="2" customFormat="1">
      <c r="A193" s="38"/>
      <c r="B193" s="39"/>
      <c r="C193" s="40"/>
      <c r="D193" s="233" t="s">
        <v>130</v>
      </c>
      <c r="E193" s="40"/>
      <c r="F193" s="234" t="s">
        <v>489</v>
      </c>
      <c r="G193" s="40"/>
      <c r="H193" s="40"/>
      <c r="I193" s="235"/>
      <c r="J193" s="40"/>
      <c r="K193" s="40"/>
      <c r="L193" s="44"/>
      <c r="M193" s="236"/>
      <c r="N193" s="237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130</v>
      </c>
      <c r="AU193" s="17" t="s">
        <v>85</v>
      </c>
    </row>
    <row r="194" s="13" customFormat="1">
      <c r="A194" s="13"/>
      <c r="B194" s="238"/>
      <c r="C194" s="239"/>
      <c r="D194" s="233" t="s">
        <v>132</v>
      </c>
      <c r="E194" s="240" t="s">
        <v>1</v>
      </c>
      <c r="F194" s="241" t="s">
        <v>490</v>
      </c>
      <c r="G194" s="239"/>
      <c r="H194" s="242">
        <v>3000.3600000000001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132</v>
      </c>
      <c r="AU194" s="248" t="s">
        <v>85</v>
      </c>
      <c r="AV194" s="13" t="s">
        <v>85</v>
      </c>
      <c r="AW194" s="13" t="s">
        <v>31</v>
      </c>
      <c r="AX194" s="13" t="s">
        <v>83</v>
      </c>
      <c r="AY194" s="248" t="s">
        <v>122</v>
      </c>
    </row>
    <row r="195" s="2" customFormat="1" ht="16.5" customHeight="1">
      <c r="A195" s="38"/>
      <c r="B195" s="39"/>
      <c r="C195" s="219" t="s">
        <v>8</v>
      </c>
      <c r="D195" s="219" t="s">
        <v>124</v>
      </c>
      <c r="E195" s="220" t="s">
        <v>263</v>
      </c>
      <c r="F195" s="221" t="s">
        <v>264</v>
      </c>
      <c r="G195" s="222" t="s">
        <v>265</v>
      </c>
      <c r="H195" s="223">
        <v>277.53300000000002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40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128</v>
      </c>
      <c r="AT195" s="231" t="s">
        <v>124</v>
      </c>
      <c r="AU195" s="231" t="s">
        <v>85</v>
      </c>
      <c r="AY195" s="17" t="s">
        <v>122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83</v>
      </c>
      <c r="BK195" s="232">
        <f>ROUND(I195*H195,2)</f>
        <v>0</v>
      </c>
      <c r="BL195" s="17" t="s">
        <v>128</v>
      </c>
      <c r="BM195" s="231" t="s">
        <v>491</v>
      </c>
    </row>
    <row r="196" s="2" customFormat="1">
      <c r="A196" s="38"/>
      <c r="B196" s="39"/>
      <c r="C196" s="40"/>
      <c r="D196" s="233" t="s">
        <v>130</v>
      </c>
      <c r="E196" s="40"/>
      <c r="F196" s="234" t="s">
        <v>267</v>
      </c>
      <c r="G196" s="40"/>
      <c r="H196" s="40"/>
      <c r="I196" s="235"/>
      <c r="J196" s="40"/>
      <c r="K196" s="40"/>
      <c r="L196" s="44"/>
      <c r="M196" s="236"/>
      <c r="N196" s="237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130</v>
      </c>
      <c r="AU196" s="17" t="s">
        <v>85</v>
      </c>
    </row>
    <row r="197" s="15" customFormat="1">
      <c r="A197" s="15"/>
      <c r="B197" s="260"/>
      <c r="C197" s="261"/>
      <c r="D197" s="233" t="s">
        <v>132</v>
      </c>
      <c r="E197" s="262" t="s">
        <v>1</v>
      </c>
      <c r="F197" s="263" t="s">
        <v>268</v>
      </c>
      <c r="G197" s="261"/>
      <c r="H197" s="262" t="s">
        <v>1</v>
      </c>
      <c r="I197" s="264"/>
      <c r="J197" s="261"/>
      <c r="K197" s="261"/>
      <c r="L197" s="265"/>
      <c r="M197" s="266"/>
      <c r="N197" s="267"/>
      <c r="O197" s="267"/>
      <c r="P197" s="267"/>
      <c r="Q197" s="267"/>
      <c r="R197" s="267"/>
      <c r="S197" s="267"/>
      <c r="T197" s="268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9" t="s">
        <v>132</v>
      </c>
      <c r="AU197" s="269" t="s">
        <v>85</v>
      </c>
      <c r="AV197" s="15" t="s">
        <v>83</v>
      </c>
      <c r="AW197" s="15" t="s">
        <v>31</v>
      </c>
      <c r="AX197" s="15" t="s">
        <v>75</v>
      </c>
      <c r="AY197" s="269" t="s">
        <v>122</v>
      </c>
    </row>
    <row r="198" s="15" customFormat="1">
      <c r="A198" s="15"/>
      <c r="B198" s="260"/>
      <c r="C198" s="261"/>
      <c r="D198" s="233" t="s">
        <v>132</v>
      </c>
      <c r="E198" s="262" t="s">
        <v>1</v>
      </c>
      <c r="F198" s="263" t="s">
        <v>492</v>
      </c>
      <c r="G198" s="261"/>
      <c r="H198" s="262" t="s">
        <v>1</v>
      </c>
      <c r="I198" s="264"/>
      <c r="J198" s="261"/>
      <c r="K198" s="261"/>
      <c r="L198" s="265"/>
      <c r="M198" s="266"/>
      <c r="N198" s="267"/>
      <c r="O198" s="267"/>
      <c r="P198" s="267"/>
      <c r="Q198" s="267"/>
      <c r="R198" s="267"/>
      <c r="S198" s="267"/>
      <c r="T198" s="26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9" t="s">
        <v>132</v>
      </c>
      <c r="AU198" s="269" t="s">
        <v>85</v>
      </c>
      <c r="AV198" s="15" t="s">
        <v>83</v>
      </c>
      <c r="AW198" s="15" t="s">
        <v>31</v>
      </c>
      <c r="AX198" s="15" t="s">
        <v>75</v>
      </c>
      <c r="AY198" s="269" t="s">
        <v>122</v>
      </c>
    </row>
    <row r="199" s="13" customFormat="1">
      <c r="A199" s="13"/>
      <c r="B199" s="238"/>
      <c r="C199" s="239"/>
      <c r="D199" s="233" t="s">
        <v>132</v>
      </c>
      <c r="E199" s="240" t="s">
        <v>1</v>
      </c>
      <c r="F199" s="241" t="s">
        <v>493</v>
      </c>
      <c r="G199" s="239"/>
      <c r="H199" s="242">
        <v>277.53300000000002</v>
      </c>
      <c r="I199" s="243"/>
      <c r="J199" s="239"/>
      <c r="K199" s="239"/>
      <c r="L199" s="244"/>
      <c r="M199" s="245"/>
      <c r="N199" s="246"/>
      <c r="O199" s="246"/>
      <c r="P199" s="246"/>
      <c r="Q199" s="246"/>
      <c r="R199" s="246"/>
      <c r="S199" s="246"/>
      <c r="T199" s="24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8" t="s">
        <v>132</v>
      </c>
      <c r="AU199" s="248" t="s">
        <v>85</v>
      </c>
      <c r="AV199" s="13" t="s">
        <v>85</v>
      </c>
      <c r="AW199" s="13" t="s">
        <v>31</v>
      </c>
      <c r="AX199" s="13" t="s">
        <v>83</v>
      </c>
      <c r="AY199" s="248" t="s">
        <v>122</v>
      </c>
    </row>
    <row r="200" s="2" customFormat="1" ht="16.5" customHeight="1">
      <c r="A200" s="38"/>
      <c r="B200" s="39"/>
      <c r="C200" s="219" t="s">
        <v>224</v>
      </c>
      <c r="D200" s="219" t="s">
        <v>124</v>
      </c>
      <c r="E200" s="220" t="s">
        <v>277</v>
      </c>
      <c r="F200" s="221" t="s">
        <v>278</v>
      </c>
      <c r="G200" s="222" t="s">
        <v>127</v>
      </c>
      <c r="H200" s="223">
        <v>580.26900000000001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40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128</v>
      </c>
      <c r="AT200" s="231" t="s">
        <v>124</v>
      </c>
      <c r="AU200" s="231" t="s">
        <v>85</v>
      </c>
      <c r="AY200" s="17" t="s">
        <v>122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83</v>
      </c>
      <c r="BK200" s="232">
        <f>ROUND(I200*H200,2)</f>
        <v>0</v>
      </c>
      <c r="BL200" s="17" t="s">
        <v>128</v>
      </c>
      <c r="BM200" s="231" t="s">
        <v>494</v>
      </c>
    </row>
    <row r="201" s="2" customFormat="1">
      <c r="A201" s="38"/>
      <c r="B201" s="39"/>
      <c r="C201" s="40"/>
      <c r="D201" s="233" t="s">
        <v>130</v>
      </c>
      <c r="E201" s="40"/>
      <c r="F201" s="234" t="s">
        <v>280</v>
      </c>
      <c r="G201" s="40"/>
      <c r="H201" s="40"/>
      <c r="I201" s="235"/>
      <c r="J201" s="40"/>
      <c r="K201" s="40"/>
      <c r="L201" s="44"/>
      <c r="M201" s="236"/>
      <c r="N201" s="237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130</v>
      </c>
      <c r="AU201" s="17" t="s">
        <v>85</v>
      </c>
    </row>
    <row r="202" s="15" customFormat="1">
      <c r="A202" s="15"/>
      <c r="B202" s="260"/>
      <c r="C202" s="261"/>
      <c r="D202" s="233" t="s">
        <v>132</v>
      </c>
      <c r="E202" s="262" t="s">
        <v>1</v>
      </c>
      <c r="F202" s="263" t="s">
        <v>495</v>
      </c>
      <c r="G202" s="261"/>
      <c r="H202" s="262" t="s">
        <v>1</v>
      </c>
      <c r="I202" s="264"/>
      <c r="J202" s="261"/>
      <c r="K202" s="261"/>
      <c r="L202" s="265"/>
      <c r="M202" s="266"/>
      <c r="N202" s="267"/>
      <c r="O202" s="267"/>
      <c r="P202" s="267"/>
      <c r="Q202" s="267"/>
      <c r="R202" s="267"/>
      <c r="S202" s="267"/>
      <c r="T202" s="26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9" t="s">
        <v>132</v>
      </c>
      <c r="AU202" s="269" t="s">
        <v>85</v>
      </c>
      <c r="AV202" s="15" t="s">
        <v>83</v>
      </c>
      <c r="AW202" s="15" t="s">
        <v>31</v>
      </c>
      <c r="AX202" s="15" t="s">
        <v>75</v>
      </c>
      <c r="AY202" s="269" t="s">
        <v>122</v>
      </c>
    </row>
    <row r="203" s="13" customFormat="1">
      <c r="A203" s="13"/>
      <c r="B203" s="238"/>
      <c r="C203" s="239"/>
      <c r="D203" s="233" t="s">
        <v>132</v>
      </c>
      <c r="E203" s="240" t="s">
        <v>1</v>
      </c>
      <c r="F203" s="241" t="s">
        <v>496</v>
      </c>
      <c r="G203" s="239"/>
      <c r="H203" s="242">
        <v>580.26900000000001</v>
      </c>
      <c r="I203" s="243"/>
      <c r="J203" s="239"/>
      <c r="K203" s="239"/>
      <c r="L203" s="244"/>
      <c r="M203" s="245"/>
      <c r="N203" s="246"/>
      <c r="O203" s="246"/>
      <c r="P203" s="246"/>
      <c r="Q203" s="246"/>
      <c r="R203" s="246"/>
      <c r="S203" s="246"/>
      <c r="T203" s="24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8" t="s">
        <v>132</v>
      </c>
      <c r="AU203" s="248" t="s">
        <v>85</v>
      </c>
      <c r="AV203" s="13" t="s">
        <v>85</v>
      </c>
      <c r="AW203" s="13" t="s">
        <v>31</v>
      </c>
      <c r="AX203" s="13" t="s">
        <v>83</v>
      </c>
      <c r="AY203" s="248" t="s">
        <v>122</v>
      </c>
    </row>
    <row r="204" s="2" customFormat="1" ht="16.5" customHeight="1">
      <c r="A204" s="38"/>
      <c r="B204" s="39"/>
      <c r="C204" s="270" t="s">
        <v>229</v>
      </c>
      <c r="D204" s="270" t="s">
        <v>287</v>
      </c>
      <c r="E204" s="271" t="s">
        <v>288</v>
      </c>
      <c r="F204" s="272" t="s">
        <v>289</v>
      </c>
      <c r="G204" s="273" t="s">
        <v>290</v>
      </c>
      <c r="H204" s="274">
        <v>11.605</v>
      </c>
      <c r="I204" s="275"/>
      <c r="J204" s="276">
        <f>ROUND(I204*H204,2)</f>
        <v>0</v>
      </c>
      <c r="K204" s="277"/>
      <c r="L204" s="278"/>
      <c r="M204" s="279" t="s">
        <v>1</v>
      </c>
      <c r="N204" s="280" t="s">
        <v>40</v>
      </c>
      <c r="O204" s="91"/>
      <c r="P204" s="229">
        <f>O204*H204</f>
        <v>0</v>
      </c>
      <c r="Q204" s="229">
        <v>0.001</v>
      </c>
      <c r="R204" s="229">
        <f>Q204*H204</f>
        <v>0.011605000000000001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169</v>
      </c>
      <c r="AT204" s="231" t="s">
        <v>287</v>
      </c>
      <c r="AU204" s="231" t="s">
        <v>85</v>
      </c>
      <c r="AY204" s="17" t="s">
        <v>122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83</v>
      </c>
      <c r="BK204" s="232">
        <f>ROUND(I204*H204,2)</f>
        <v>0</v>
      </c>
      <c r="BL204" s="17" t="s">
        <v>128</v>
      </c>
      <c r="BM204" s="231" t="s">
        <v>497</v>
      </c>
    </row>
    <row r="205" s="2" customFormat="1">
      <c r="A205" s="38"/>
      <c r="B205" s="39"/>
      <c r="C205" s="40"/>
      <c r="D205" s="233" t="s">
        <v>130</v>
      </c>
      <c r="E205" s="40"/>
      <c r="F205" s="234" t="s">
        <v>289</v>
      </c>
      <c r="G205" s="40"/>
      <c r="H205" s="40"/>
      <c r="I205" s="235"/>
      <c r="J205" s="40"/>
      <c r="K205" s="40"/>
      <c r="L205" s="44"/>
      <c r="M205" s="236"/>
      <c r="N205" s="237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130</v>
      </c>
      <c r="AU205" s="17" t="s">
        <v>85</v>
      </c>
    </row>
    <row r="206" s="13" customFormat="1">
      <c r="A206" s="13"/>
      <c r="B206" s="238"/>
      <c r="C206" s="239"/>
      <c r="D206" s="233" t="s">
        <v>132</v>
      </c>
      <c r="E206" s="239"/>
      <c r="F206" s="241" t="s">
        <v>498</v>
      </c>
      <c r="G206" s="239"/>
      <c r="H206" s="242">
        <v>11.605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132</v>
      </c>
      <c r="AU206" s="248" t="s">
        <v>85</v>
      </c>
      <c r="AV206" s="13" t="s">
        <v>85</v>
      </c>
      <c r="AW206" s="13" t="s">
        <v>4</v>
      </c>
      <c r="AX206" s="13" t="s">
        <v>83</v>
      </c>
      <c r="AY206" s="248" t="s">
        <v>122</v>
      </c>
    </row>
    <row r="207" s="2" customFormat="1" ht="16.5" customHeight="1">
      <c r="A207" s="38"/>
      <c r="B207" s="39"/>
      <c r="C207" s="219" t="s">
        <v>234</v>
      </c>
      <c r="D207" s="219" t="s">
        <v>124</v>
      </c>
      <c r="E207" s="220" t="s">
        <v>294</v>
      </c>
      <c r="F207" s="221" t="s">
        <v>295</v>
      </c>
      <c r="G207" s="222" t="s">
        <v>127</v>
      </c>
      <c r="H207" s="223">
        <v>580.26900000000001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40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128</v>
      </c>
      <c r="AT207" s="231" t="s">
        <v>124</v>
      </c>
      <c r="AU207" s="231" t="s">
        <v>85</v>
      </c>
      <c r="AY207" s="17" t="s">
        <v>122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83</v>
      </c>
      <c r="BK207" s="232">
        <f>ROUND(I207*H207,2)</f>
        <v>0</v>
      </c>
      <c r="BL207" s="17" t="s">
        <v>128</v>
      </c>
      <c r="BM207" s="231" t="s">
        <v>499</v>
      </c>
    </row>
    <row r="208" s="2" customFormat="1">
      <c r="A208" s="38"/>
      <c r="B208" s="39"/>
      <c r="C208" s="40"/>
      <c r="D208" s="233" t="s">
        <v>130</v>
      </c>
      <c r="E208" s="40"/>
      <c r="F208" s="234" t="s">
        <v>297</v>
      </c>
      <c r="G208" s="40"/>
      <c r="H208" s="40"/>
      <c r="I208" s="235"/>
      <c r="J208" s="40"/>
      <c r="K208" s="40"/>
      <c r="L208" s="44"/>
      <c r="M208" s="236"/>
      <c r="N208" s="237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130</v>
      </c>
      <c r="AU208" s="17" t="s">
        <v>85</v>
      </c>
    </row>
    <row r="209" s="15" customFormat="1">
      <c r="A209" s="15"/>
      <c r="B209" s="260"/>
      <c r="C209" s="261"/>
      <c r="D209" s="233" t="s">
        <v>132</v>
      </c>
      <c r="E209" s="262" t="s">
        <v>1</v>
      </c>
      <c r="F209" s="263" t="s">
        <v>500</v>
      </c>
      <c r="G209" s="261"/>
      <c r="H209" s="262" t="s">
        <v>1</v>
      </c>
      <c r="I209" s="264"/>
      <c r="J209" s="261"/>
      <c r="K209" s="261"/>
      <c r="L209" s="265"/>
      <c r="M209" s="266"/>
      <c r="N209" s="267"/>
      <c r="O209" s="267"/>
      <c r="P209" s="267"/>
      <c r="Q209" s="267"/>
      <c r="R209" s="267"/>
      <c r="S209" s="267"/>
      <c r="T209" s="268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9" t="s">
        <v>132</v>
      </c>
      <c r="AU209" s="269" t="s">
        <v>85</v>
      </c>
      <c r="AV209" s="15" t="s">
        <v>83</v>
      </c>
      <c r="AW209" s="15" t="s">
        <v>31</v>
      </c>
      <c r="AX209" s="15" t="s">
        <v>75</v>
      </c>
      <c r="AY209" s="269" t="s">
        <v>122</v>
      </c>
    </row>
    <row r="210" s="13" customFormat="1">
      <c r="A210" s="13"/>
      <c r="B210" s="238"/>
      <c r="C210" s="239"/>
      <c r="D210" s="233" t="s">
        <v>132</v>
      </c>
      <c r="E210" s="240" t="s">
        <v>1</v>
      </c>
      <c r="F210" s="241" t="s">
        <v>501</v>
      </c>
      <c r="G210" s="239"/>
      <c r="H210" s="242">
        <v>94.328000000000003</v>
      </c>
      <c r="I210" s="243"/>
      <c r="J210" s="239"/>
      <c r="K210" s="239"/>
      <c r="L210" s="244"/>
      <c r="M210" s="245"/>
      <c r="N210" s="246"/>
      <c r="O210" s="246"/>
      <c r="P210" s="246"/>
      <c r="Q210" s="246"/>
      <c r="R210" s="246"/>
      <c r="S210" s="246"/>
      <c r="T210" s="24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8" t="s">
        <v>132</v>
      </c>
      <c r="AU210" s="248" t="s">
        <v>85</v>
      </c>
      <c r="AV210" s="13" t="s">
        <v>85</v>
      </c>
      <c r="AW210" s="13" t="s">
        <v>31</v>
      </c>
      <c r="AX210" s="13" t="s">
        <v>75</v>
      </c>
      <c r="AY210" s="248" t="s">
        <v>122</v>
      </c>
    </row>
    <row r="211" s="13" customFormat="1">
      <c r="A211" s="13"/>
      <c r="B211" s="238"/>
      <c r="C211" s="239"/>
      <c r="D211" s="233" t="s">
        <v>132</v>
      </c>
      <c r="E211" s="240" t="s">
        <v>1</v>
      </c>
      <c r="F211" s="241" t="s">
        <v>502</v>
      </c>
      <c r="G211" s="239"/>
      <c r="H211" s="242">
        <v>56.493000000000002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8" t="s">
        <v>132</v>
      </c>
      <c r="AU211" s="248" t="s">
        <v>85</v>
      </c>
      <c r="AV211" s="13" t="s">
        <v>85</v>
      </c>
      <c r="AW211" s="13" t="s">
        <v>31</v>
      </c>
      <c r="AX211" s="13" t="s">
        <v>75</v>
      </c>
      <c r="AY211" s="248" t="s">
        <v>122</v>
      </c>
    </row>
    <row r="212" s="13" customFormat="1">
      <c r="A212" s="13"/>
      <c r="B212" s="238"/>
      <c r="C212" s="239"/>
      <c r="D212" s="233" t="s">
        <v>132</v>
      </c>
      <c r="E212" s="240" t="s">
        <v>1</v>
      </c>
      <c r="F212" s="241" t="s">
        <v>503</v>
      </c>
      <c r="G212" s="239"/>
      <c r="H212" s="242">
        <v>139.29300000000001</v>
      </c>
      <c r="I212" s="243"/>
      <c r="J212" s="239"/>
      <c r="K212" s="239"/>
      <c r="L212" s="244"/>
      <c r="M212" s="245"/>
      <c r="N212" s="246"/>
      <c r="O212" s="246"/>
      <c r="P212" s="246"/>
      <c r="Q212" s="246"/>
      <c r="R212" s="246"/>
      <c r="S212" s="246"/>
      <c r="T212" s="24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8" t="s">
        <v>132</v>
      </c>
      <c r="AU212" s="248" t="s">
        <v>85</v>
      </c>
      <c r="AV212" s="13" t="s">
        <v>85</v>
      </c>
      <c r="AW212" s="13" t="s">
        <v>31</v>
      </c>
      <c r="AX212" s="13" t="s">
        <v>75</v>
      </c>
      <c r="AY212" s="248" t="s">
        <v>122</v>
      </c>
    </row>
    <row r="213" s="13" customFormat="1">
      <c r="A213" s="13"/>
      <c r="B213" s="238"/>
      <c r="C213" s="239"/>
      <c r="D213" s="233" t="s">
        <v>132</v>
      </c>
      <c r="E213" s="240" t="s">
        <v>1</v>
      </c>
      <c r="F213" s="241" t="s">
        <v>504</v>
      </c>
      <c r="G213" s="239"/>
      <c r="H213" s="242">
        <v>88.352000000000004</v>
      </c>
      <c r="I213" s="243"/>
      <c r="J213" s="239"/>
      <c r="K213" s="239"/>
      <c r="L213" s="244"/>
      <c r="M213" s="245"/>
      <c r="N213" s="246"/>
      <c r="O213" s="246"/>
      <c r="P213" s="246"/>
      <c r="Q213" s="246"/>
      <c r="R213" s="246"/>
      <c r="S213" s="246"/>
      <c r="T213" s="24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8" t="s">
        <v>132</v>
      </c>
      <c r="AU213" s="248" t="s">
        <v>85</v>
      </c>
      <c r="AV213" s="13" t="s">
        <v>85</v>
      </c>
      <c r="AW213" s="13" t="s">
        <v>31</v>
      </c>
      <c r="AX213" s="13" t="s">
        <v>75</v>
      </c>
      <c r="AY213" s="248" t="s">
        <v>122</v>
      </c>
    </row>
    <row r="214" s="13" customFormat="1">
      <c r="A214" s="13"/>
      <c r="B214" s="238"/>
      <c r="C214" s="239"/>
      <c r="D214" s="233" t="s">
        <v>132</v>
      </c>
      <c r="E214" s="240" t="s">
        <v>1</v>
      </c>
      <c r="F214" s="241" t="s">
        <v>505</v>
      </c>
      <c r="G214" s="239"/>
      <c r="H214" s="242">
        <v>96.299999999999997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8" t="s">
        <v>132</v>
      </c>
      <c r="AU214" s="248" t="s">
        <v>85</v>
      </c>
      <c r="AV214" s="13" t="s">
        <v>85</v>
      </c>
      <c r="AW214" s="13" t="s">
        <v>31</v>
      </c>
      <c r="AX214" s="13" t="s">
        <v>75</v>
      </c>
      <c r="AY214" s="248" t="s">
        <v>122</v>
      </c>
    </row>
    <row r="215" s="13" customFormat="1">
      <c r="A215" s="13"/>
      <c r="B215" s="238"/>
      <c r="C215" s="239"/>
      <c r="D215" s="233" t="s">
        <v>132</v>
      </c>
      <c r="E215" s="240" t="s">
        <v>1</v>
      </c>
      <c r="F215" s="241" t="s">
        <v>506</v>
      </c>
      <c r="G215" s="239"/>
      <c r="H215" s="242">
        <v>88.920000000000002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132</v>
      </c>
      <c r="AU215" s="248" t="s">
        <v>85</v>
      </c>
      <c r="AV215" s="13" t="s">
        <v>85</v>
      </c>
      <c r="AW215" s="13" t="s">
        <v>31</v>
      </c>
      <c r="AX215" s="13" t="s">
        <v>75</v>
      </c>
      <c r="AY215" s="248" t="s">
        <v>122</v>
      </c>
    </row>
    <row r="216" s="13" customFormat="1">
      <c r="A216" s="13"/>
      <c r="B216" s="238"/>
      <c r="C216" s="239"/>
      <c r="D216" s="233" t="s">
        <v>132</v>
      </c>
      <c r="E216" s="240" t="s">
        <v>1</v>
      </c>
      <c r="F216" s="241" t="s">
        <v>507</v>
      </c>
      <c r="G216" s="239"/>
      <c r="H216" s="242">
        <v>16.582999999999998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8" t="s">
        <v>132</v>
      </c>
      <c r="AU216" s="248" t="s">
        <v>85</v>
      </c>
      <c r="AV216" s="13" t="s">
        <v>85</v>
      </c>
      <c r="AW216" s="13" t="s">
        <v>31</v>
      </c>
      <c r="AX216" s="13" t="s">
        <v>75</v>
      </c>
      <c r="AY216" s="248" t="s">
        <v>122</v>
      </c>
    </row>
    <row r="217" s="14" customFormat="1">
      <c r="A217" s="14"/>
      <c r="B217" s="249"/>
      <c r="C217" s="250"/>
      <c r="D217" s="233" t="s">
        <v>132</v>
      </c>
      <c r="E217" s="251" t="s">
        <v>1</v>
      </c>
      <c r="F217" s="252" t="s">
        <v>141</v>
      </c>
      <c r="G217" s="250"/>
      <c r="H217" s="253">
        <v>580.26900000000001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9" t="s">
        <v>132</v>
      </c>
      <c r="AU217" s="259" t="s">
        <v>85</v>
      </c>
      <c r="AV217" s="14" t="s">
        <v>128</v>
      </c>
      <c r="AW217" s="14" t="s">
        <v>31</v>
      </c>
      <c r="AX217" s="14" t="s">
        <v>83</v>
      </c>
      <c r="AY217" s="259" t="s">
        <v>122</v>
      </c>
    </row>
    <row r="218" s="2" customFormat="1" ht="16.5" customHeight="1">
      <c r="A218" s="38"/>
      <c r="B218" s="39"/>
      <c r="C218" s="219" t="s">
        <v>240</v>
      </c>
      <c r="D218" s="219" t="s">
        <v>124</v>
      </c>
      <c r="E218" s="220" t="s">
        <v>303</v>
      </c>
      <c r="F218" s="221" t="s">
        <v>304</v>
      </c>
      <c r="G218" s="222" t="s">
        <v>136</v>
      </c>
      <c r="H218" s="223">
        <v>1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40</v>
      </c>
      <c r="O218" s="91"/>
      <c r="P218" s="229">
        <f>O218*H218</f>
        <v>0</v>
      </c>
      <c r="Q218" s="229">
        <v>0.01281</v>
      </c>
      <c r="R218" s="229">
        <f>Q218*H218</f>
        <v>0.01281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128</v>
      </c>
      <c r="AT218" s="231" t="s">
        <v>124</v>
      </c>
      <c r="AU218" s="231" t="s">
        <v>85</v>
      </c>
      <c r="AY218" s="17" t="s">
        <v>122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83</v>
      </c>
      <c r="BK218" s="232">
        <f>ROUND(I218*H218,2)</f>
        <v>0</v>
      </c>
      <c r="BL218" s="17" t="s">
        <v>128</v>
      </c>
      <c r="BM218" s="231" t="s">
        <v>508</v>
      </c>
    </row>
    <row r="219" s="2" customFormat="1">
      <c r="A219" s="38"/>
      <c r="B219" s="39"/>
      <c r="C219" s="40"/>
      <c r="D219" s="233" t="s">
        <v>130</v>
      </c>
      <c r="E219" s="40"/>
      <c r="F219" s="234" t="s">
        <v>306</v>
      </c>
      <c r="G219" s="40"/>
      <c r="H219" s="40"/>
      <c r="I219" s="235"/>
      <c r="J219" s="40"/>
      <c r="K219" s="40"/>
      <c r="L219" s="44"/>
      <c r="M219" s="236"/>
      <c r="N219" s="237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130</v>
      </c>
      <c r="AU219" s="17" t="s">
        <v>85</v>
      </c>
    </row>
    <row r="220" s="13" customFormat="1">
      <c r="A220" s="13"/>
      <c r="B220" s="238"/>
      <c r="C220" s="239"/>
      <c r="D220" s="233" t="s">
        <v>132</v>
      </c>
      <c r="E220" s="240" t="s">
        <v>1</v>
      </c>
      <c r="F220" s="241" t="s">
        <v>83</v>
      </c>
      <c r="G220" s="239"/>
      <c r="H220" s="242">
        <v>1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8" t="s">
        <v>132</v>
      </c>
      <c r="AU220" s="248" t="s">
        <v>85</v>
      </c>
      <c r="AV220" s="13" t="s">
        <v>85</v>
      </c>
      <c r="AW220" s="13" t="s">
        <v>31</v>
      </c>
      <c r="AX220" s="13" t="s">
        <v>83</v>
      </c>
      <c r="AY220" s="248" t="s">
        <v>122</v>
      </c>
    </row>
    <row r="221" s="2" customFormat="1" ht="16.5" customHeight="1">
      <c r="A221" s="38"/>
      <c r="B221" s="39"/>
      <c r="C221" s="219" t="s">
        <v>245</v>
      </c>
      <c r="D221" s="219" t="s">
        <v>124</v>
      </c>
      <c r="E221" s="220" t="s">
        <v>509</v>
      </c>
      <c r="F221" s="221" t="s">
        <v>510</v>
      </c>
      <c r="G221" s="222" t="s">
        <v>136</v>
      </c>
      <c r="H221" s="223">
        <v>1</v>
      </c>
      <c r="I221" s="224"/>
      <c r="J221" s="225">
        <f>ROUND(I221*H221,2)</f>
        <v>0</v>
      </c>
      <c r="K221" s="226"/>
      <c r="L221" s="44"/>
      <c r="M221" s="227" t="s">
        <v>1</v>
      </c>
      <c r="N221" s="228" t="s">
        <v>40</v>
      </c>
      <c r="O221" s="91"/>
      <c r="P221" s="229">
        <f>O221*H221</f>
        <v>0</v>
      </c>
      <c r="Q221" s="229">
        <v>0.021350000000000001</v>
      </c>
      <c r="R221" s="229">
        <f>Q221*H221</f>
        <v>0.021350000000000001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128</v>
      </c>
      <c r="AT221" s="231" t="s">
        <v>124</v>
      </c>
      <c r="AU221" s="231" t="s">
        <v>85</v>
      </c>
      <c r="AY221" s="17" t="s">
        <v>122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83</v>
      </c>
      <c r="BK221" s="232">
        <f>ROUND(I221*H221,2)</f>
        <v>0</v>
      </c>
      <c r="BL221" s="17" t="s">
        <v>128</v>
      </c>
      <c r="BM221" s="231" t="s">
        <v>511</v>
      </c>
    </row>
    <row r="222" s="2" customFormat="1">
      <c r="A222" s="38"/>
      <c r="B222" s="39"/>
      <c r="C222" s="40"/>
      <c r="D222" s="233" t="s">
        <v>130</v>
      </c>
      <c r="E222" s="40"/>
      <c r="F222" s="234" t="s">
        <v>512</v>
      </c>
      <c r="G222" s="40"/>
      <c r="H222" s="40"/>
      <c r="I222" s="235"/>
      <c r="J222" s="40"/>
      <c r="K222" s="40"/>
      <c r="L222" s="44"/>
      <c r="M222" s="236"/>
      <c r="N222" s="237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130</v>
      </c>
      <c r="AU222" s="17" t="s">
        <v>85</v>
      </c>
    </row>
    <row r="223" s="13" customFormat="1">
      <c r="A223" s="13"/>
      <c r="B223" s="238"/>
      <c r="C223" s="239"/>
      <c r="D223" s="233" t="s">
        <v>132</v>
      </c>
      <c r="E223" s="240" t="s">
        <v>1</v>
      </c>
      <c r="F223" s="241" t="s">
        <v>83</v>
      </c>
      <c r="G223" s="239"/>
      <c r="H223" s="242">
        <v>1</v>
      </c>
      <c r="I223" s="243"/>
      <c r="J223" s="239"/>
      <c r="K223" s="239"/>
      <c r="L223" s="244"/>
      <c r="M223" s="245"/>
      <c r="N223" s="246"/>
      <c r="O223" s="246"/>
      <c r="P223" s="246"/>
      <c r="Q223" s="246"/>
      <c r="R223" s="246"/>
      <c r="S223" s="246"/>
      <c r="T223" s="24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8" t="s">
        <v>132</v>
      </c>
      <c r="AU223" s="248" t="s">
        <v>85</v>
      </c>
      <c r="AV223" s="13" t="s">
        <v>85</v>
      </c>
      <c r="AW223" s="13" t="s">
        <v>31</v>
      </c>
      <c r="AX223" s="13" t="s">
        <v>83</v>
      </c>
      <c r="AY223" s="248" t="s">
        <v>122</v>
      </c>
    </row>
    <row r="224" s="2" customFormat="1" ht="21.75" customHeight="1">
      <c r="A224" s="38"/>
      <c r="B224" s="39"/>
      <c r="C224" s="219" t="s">
        <v>7</v>
      </c>
      <c r="D224" s="219" t="s">
        <v>124</v>
      </c>
      <c r="E224" s="220" t="s">
        <v>513</v>
      </c>
      <c r="F224" s="221" t="s">
        <v>514</v>
      </c>
      <c r="G224" s="222" t="s">
        <v>203</v>
      </c>
      <c r="H224" s="223">
        <v>8.7100000000000009</v>
      </c>
      <c r="I224" s="224"/>
      <c r="J224" s="225">
        <f>ROUND(I224*H224,2)</f>
        <v>0</v>
      </c>
      <c r="K224" s="226"/>
      <c r="L224" s="44"/>
      <c r="M224" s="227" t="s">
        <v>1</v>
      </c>
      <c r="N224" s="228" t="s">
        <v>40</v>
      </c>
      <c r="O224" s="91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128</v>
      </c>
      <c r="AT224" s="231" t="s">
        <v>124</v>
      </c>
      <c r="AU224" s="231" t="s">
        <v>85</v>
      </c>
      <c r="AY224" s="17" t="s">
        <v>122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83</v>
      </c>
      <c r="BK224" s="232">
        <f>ROUND(I224*H224,2)</f>
        <v>0</v>
      </c>
      <c r="BL224" s="17" t="s">
        <v>128</v>
      </c>
      <c r="BM224" s="231" t="s">
        <v>515</v>
      </c>
    </row>
    <row r="225" s="2" customFormat="1">
      <c r="A225" s="38"/>
      <c r="B225" s="39"/>
      <c r="C225" s="40"/>
      <c r="D225" s="233" t="s">
        <v>130</v>
      </c>
      <c r="E225" s="40"/>
      <c r="F225" s="234" t="s">
        <v>514</v>
      </c>
      <c r="G225" s="40"/>
      <c r="H225" s="40"/>
      <c r="I225" s="235"/>
      <c r="J225" s="40"/>
      <c r="K225" s="40"/>
      <c r="L225" s="44"/>
      <c r="M225" s="236"/>
      <c r="N225" s="237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130</v>
      </c>
      <c r="AU225" s="17" t="s">
        <v>85</v>
      </c>
    </row>
    <row r="226" s="15" customFormat="1">
      <c r="A226" s="15"/>
      <c r="B226" s="260"/>
      <c r="C226" s="261"/>
      <c r="D226" s="233" t="s">
        <v>132</v>
      </c>
      <c r="E226" s="262" t="s">
        <v>1</v>
      </c>
      <c r="F226" s="263" t="s">
        <v>516</v>
      </c>
      <c r="G226" s="261"/>
      <c r="H226" s="262" t="s">
        <v>1</v>
      </c>
      <c r="I226" s="264"/>
      <c r="J226" s="261"/>
      <c r="K226" s="261"/>
      <c r="L226" s="265"/>
      <c r="M226" s="266"/>
      <c r="N226" s="267"/>
      <c r="O226" s="267"/>
      <c r="P226" s="267"/>
      <c r="Q226" s="267"/>
      <c r="R226" s="267"/>
      <c r="S226" s="267"/>
      <c r="T226" s="268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9" t="s">
        <v>132</v>
      </c>
      <c r="AU226" s="269" t="s">
        <v>85</v>
      </c>
      <c r="AV226" s="15" t="s">
        <v>83</v>
      </c>
      <c r="AW226" s="15" t="s">
        <v>31</v>
      </c>
      <c r="AX226" s="15" t="s">
        <v>75</v>
      </c>
      <c r="AY226" s="269" t="s">
        <v>122</v>
      </c>
    </row>
    <row r="227" s="13" customFormat="1">
      <c r="A227" s="13"/>
      <c r="B227" s="238"/>
      <c r="C227" s="239"/>
      <c r="D227" s="233" t="s">
        <v>132</v>
      </c>
      <c r="E227" s="240" t="s">
        <v>1</v>
      </c>
      <c r="F227" s="241" t="s">
        <v>517</v>
      </c>
      <c r="G227" s="239"/>
      <c r="H227" s="242">
        <v>8.7100000000000009</v>
      </c>
      <c r="I227" s="243"/>
      <c r="J227" s="239"/>
      <c r="K227" s="239"/>
      <c r="L227" s="244"/>
      <c r="M227" s="245"/>
      <c r="N227" s="246"/>
      <c r="O227" s="246"/>
      <c r="P227" s="246"/>
      <c r="Q227" s="246"/>
      <c r="R227" s="246"/>
      <c r="S227" s="246"/>
      <c r="T227" s="24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8" t="s">
        <v>132</v>
      </c>
      <c r="AU227" s="248" t="s">
        <v>85</v>
      </c>
      <c r="AV227" s="13" t="s">
        <v>85</v>
      </c>
      <c r="AW227" s="13" t="s">
        <v>31</v>
      </c>
      <c r="AX227" s="13" t="s">
        <v>75</v>
      </c>
      <c r="AY227" s="248" t="s">
        <v>122</v>
      </c>
    </row>
    <row r="228" s="14" customFormat="1">
      <c r="A228" s="14"/>
      <c r="B228" s="249"/>
      <c r="C228" s="250"/>
      <c r="D228" s="233" t="s">
        <v>132</v>
      </c>
      <c r="E228" s="251" t="s">
        <v>1</v>
      </c>
      <c r="F228" s="252" t="s">
        <v>141</v>
      </c>
      <c r="G228" s="250"/>
      <c r="H228" s="253">
        <v>8.7100000000000009</v>
      </c>
      <c r="I228" s="254"/>
      <c r="J228" s="250"/>
      <c r="K228" s="250"/>
      <c r="L228" s="255"/>
      <c r="M228" s="256"/>
      <c r="N228" s="257"/>
      <c r="O228" s="257"/>
      <c r="P228" s="257"/>
      <c r="Q228" s="257"/>
      <c r="R228" s="257"/>
      <c r="S228" s="257"/>
      <c r="T228" s="25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9" t="s">
        <v>132</v>
      </c>
      <c r="AU228" s="259" t="s">
        <v>85</v>
      </c>
      <c r="AV228" s="14" t="s">
        <v>128</v>
      </c>
      <c r="AW228" s="14" t="s">
        <v>31</v>
      </c>
      <c r="AX228" s="14" t="s">
        <v>83</v>
      </c>
      <c r="AY228" s="259" t="s">
        <v>122</v>
      </c>
    </row>
    <row r="229" s="2" customFormat="1" ht="16.5" customHeight="1">
      <c r="A229" s="38"/>
      <c r="B229" s="39"/>
      <c r="C229" s="219" t="s">
        <v>256</v>
      </c>
      <c r="D229" s="219" t="s">
        <v>124</v>
      </c>
      <c r="E229" s="220" t="s">
        <v>309</v>
      </c>
      <c r="F229" s="221" t="s">
        <v>310</v>
      </c>
      <c r="G229" s="222" t="s">
        <v>136</v>
      </c>
      <c r="H229" s="223">
        <v>4</v>
      </c>
      <c r="I229" s="224"/>
      <c r="J229" s="225">
        <f>ROUND(I229*H229,2)</f>
        <v>0</v>
      </c>
      <c r="K229" s="226"/>
      <c r="L229" s="44"/>
      <c r="M229" s="227" t="s">
        <v>1</v>
      </c>
      <c r="N229" s="228" t="s">
        <v>40</v>
      </c>
      <c r="O229" s="91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128</v>
      </c>
      <c r="AT229" s="231" t="s">
        <v>124</v>
      </c>
      <c r="AU229" s="231" t="s">
        <v>85</v>
      </c>
      <c r="AY229" s="17" t="s">
        <v>122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83</v>
      </c>
      <c r="BK229" s="232">
        <f>ROUND(I229*H229,2)</f>
        <v>0</v>
      </c>
      <c r="BL229" s="17" t="s">
        <v>128</v>
      </c>
      <c r="BM229" s="231" t="s">
        <v>518</v>
      </c>
    </row>
    <row r="230" s="2" customFormat="1">
      <c r="A230" s="38"/>
      <c r="B230" s="39"/>
      <c r="C230" s="40"/>
      <c r="D230" s="233" t="s">
        <v>130</v>
      </c>
      <c r="E230" s="40"/>
      <c r="F230" s="234" t="s">
        <v>310</v>
      </c>
      <c r="G230" s="40"/>
      <c r="H230" s="40"/>
      <c r="I230" s="235"/>
      <c r="J230" s="40"/>
      <c r="K230" s="40"/>
      <c r="L230" s="44"/>
      <c r="M230" s="236"/>
      <c r="N230" s="237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130</v>
      </c>
      <c r="AU230" s="17" t="s">
        <v>85</v>
      </c>
    </row>
    <row r="231" s="13" customFormat="1">
      <c r="A231" s="13"/>
      <c r="B231" s="238"/>
      <c r="C231" s="239"/>
      <c r="D231" s="233" t="s">
        <v>132</v>
      </c>
      <c r="E231" s="240" t="s">
        <v>1</v>
      </c>
      <c r="F231" s="241" t="s">
        <v>519</v>
      </c>
      <c r="G231" s="239"/>
      <c r="H231" s="242">
        <v>4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8" t="s">
        <v>132</v>
      </c>
      <c r="AU231" s="248" t="s">
        <v>85</v>
      </c>
      <c r="AV231" s="13" t="s">
        <v>85</v>
      </c>
      <c r="AW231" s="13" t="s">
        <v>31</v>
      </c>
      <c r="AX231" s="13" t="s">
        <v>83</v>
      </c>
      <c r="AY231" s="248" t="s">
        <v>122</v>
      </c>
    </row>
    <row r="232" s="2" customFormat="1" ht="16.5" customHeight="1">
      <c r="A232" s="38"/>
      <c r="B232" s="39"/>
      <c r="C232" s="219" t="s">
        <v>262</v>
      </c>
      <c r="D232" s="219" t="s">
        <v>124</v>
      </c>
      <c r="E232" s="220" t="s">
        <v>520</v>
      </c>
      <c r="F232" s="221" t="s">
        <v>521</v>
      </c>
      <c r="G232" s="222" t="s">
        <v>127</v>
      </c>
      <c r="H232" s="223">
        <v>312.73000000000002</v>
      </c>
      <c r="I232" s="224"/>
      <c r="J232" s="225">
        <f>ROUND(I232*H232,2)</f>
        <v>0</v>
      </c>
      <c r="K232" s="226"/>
      <c r="L232" s="44"/>
      <c r="M232" s="227" t="s">
        <v>1</v>
      </c>
      <c r="N232" s="228" t="s">
        <v>40</v>
      </c>
      <c r="O232" s="91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128</v>
      </c>
      <c r="AT232" s="231" t="s">
        <v>124</v>
      </c>
      <c r="AU232" s="231" t="s">
        <v>85</v>
      </c>
      <c r="AY232" s="17" t="s">
        <v>122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83</v>
      </c>
      <c r="BK232" s="232">
        <f>ROUND(I232*H232,2)</f>
        <v>0</v>
      </c>
      <c r="BL232" s="17" t="s">
        <v>128</v>
      </c>
      <c r="BM232" s="231" t="s">
        <v>522</v>
      </c>
    </row>
    <row r="233" s="2" customFormat="1">
      <c r="A233" s="38"/>
      <c r="B233" s="39"/>
      <c r="C233" s="40"/>
      <c r="D233" s="233" t="s">
        <v>130</v>
      </c>
      <c r="E233" s="40"/>
      <c r="F233" s="234" t="s">
        <v>521</v>
      </c>
      <c r="G233" s="40"/>
      <c r="H233" s="40"/>
      <c r="I233" s="235"/>
      <c r="J233" s="40"/>
      <c r="K233" s="40"/>
      <c r="L233" s="44"/>
      <c r="M233" s="236"/>
      <c r="N233" s="237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130</v>
      </c>
      <c r="AU233" s="17" t="s">
        <v>85</v>
      </c>
    </row>
    <row r="234" s="15" customFormat="1">
      <c r="A234" s="15"/>
      <c r="B234" s="260"/>
      <c r="C234" s="261"/>
      <c r="D234" s="233" t="s">
        <v>132</v>
      </c>
      <c r="E234" s="262" t="s">
        <v>1</v>
      </c>
      <c r="F234" s="263" t="s">
        <v>523</v>
      </c>
      <c r="G234" s="261"/>
      <c r="H234" s="262" t="s">
        <v>1</v>
      </c>
      <c r="I234" s="264"/>
      <c r="J234" s="261"/>
      <c r="K234" s="261"/>
      <c r="L234" s="265"/>
      <c r="M234" s="266"/>
      <c r="N234" s="267"/>
      <c r="O234" s="267"/>
      <c r="P234" s="267"/>
      <c r="Q234" s="267"/>
      <c r="R234" s="267"/>
      <c r="S234" s="267"/>
      <c r="T234" s="268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9" t="s">
        <v>132</v>
      </c>
      <c r="AU234" s="269" t="s">
        <v>85</v>
      </c>
      <c r="AV234" s="15" t="s">
        <v>83</v>
      </c>
      <c r="AW234" s="15" t="s">
        <v>31</v>
      </c>
      <c r="AX234" s="15" t="s">
        <v>75</v>
      </c>
      <c r="AY234" s="269" t="s">
        <v>122</v>
      </c>
    </row>
    <row r="235" s="13" customFormat="1">
      <c r="A235" s="13"/>
      <c r="B235" s="238"/>
      <c r="C235" s="239"/>
      <c r="D235" s="233" t="s">
        <v>132</v>
      </c>
      <c r="E235" s="240" t="s">
        <v>1</v>
      </c>
      <c r="F235" s="241" t="s">
        <v>524</v>
      </c>
      <c r="G235" s="239"/>
      <c r="H235" s="242">
        <v>312.73000000000002</v>
      </c>
      <c r="I235" s="243"/>
      <c r="J235" s="239"/>
      <c r="K235" s="239"/>
      <c r="L235" s="244"/>
      <c r="M235" s="245"/>
      <c r="N235" s="246"/>
      <c r="O235" s="246"/>
      <c r="P235" s="246"/>
      <c r="Q235" s="246"/>
      <c r="R235" s="246"/>
      <c r="S235" s="246"/>
      <c r="T235" s="24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8" t="s">
        <v>132</v>
      </c>
      <c r="AU235" s="248" t="s">
        <v>85</v>
      </c>
      <c r="AV235" s="13" t="s">
        <v>85</v>
      </c>
      <c r="AW235" s="13" t="s">
        <v>31</v>
      </c>
      <c r="AX235" s="13" t="s">
        <v>83</v>
      </c>
      <c r="AY235" s="248" t="s">
        <v>122</v>
      </c>
    </row>
    <row r="236" s="12" customFormat="1" ht="22.8" customHeight="1">
      <c r="A236" s="12"/>
      <c r="B236" s="203"/>
      <c r="C236" s="204"/>
      <c r="D236" s="205" t="s">
        <v>74</v>
      </c>
      <c r="E236" s="217" t="s">
        <v>128</v>
      </c>
      <c r="F236" s="217" t="s">
        <v>355</v>
      </c>
      <c r="G236" s="204"/>
      <c r="H236" s="204"/>
      <c r="I236" s="207"/>
      <c r="J236" s="218">
        <f>BK236</f>
        <v>0</v>
      </c>
      <c r="K236" s="204"/>
      <c r="L236" s="209"/>
      <c r="M236" s="210"/>
      <c r="N236" s="211"/>
      <c r="O236" s="211"/>
      <c r="P236" s="212">
        <f>SUM(P237:P250)</f>
        <v>0</v>
      </c>
      <c r="Q236" s="211"/>
      <c r="R236" s="212">
        <f>SUM(R237:R250)</f>
        <v>5.7211049999999997</v>
      </c>
      <c r="S236" s="211"/>
      <c r="T236" s="213">
        <f>SUM(T237:T250)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4" t="s">
        <v>83</v>
      </c>
      <c r="AT236" s="215" t="s">
        <v>74</v>
      </c>
      <c r="AU236" s="215" t="s">
        <v>83</v>
      </c>
      <c r="AY236" s="214" t="s">
        <v>122</v>
      </c>
      <c r="BK236" s="216">
        <f>SUM(BK237:BK250)</f>
        <v>0</v>
      </c>
    </row>
    <row r="237" s="2" customFormat="1" ht="16.5" customHeight="1">
      <c r="A237" s="38"/>
      <c r="B237" s="39"/>
      <c r="C237" s="219" t="s">
        <v>271</v>
      </c>
      <c r="D237" s="219" t="s">
        <v>124</v>
      </c>
      <c r="E237" s="220" t="s">
        <v>357</v>
      </c>
      <c r="F237" s="221" t="s">
        <v>358</v>
      </c>
      <c r="G237" s="222" t="s">
        <v>127</v>
      </c>
      <c r="H237" s="223">
        <v>16.5</v>
      </c>
      <c r="I237" s="224"/>
      <c r="J237" s="225">
        <f>ROUND(I237*H237,2)</f>
        <v>0</v>
      </c>
      <c r="K237" s="226"/>
      <c r="L237" s="44"/>
      <c r="M237" s="227" t="s">
        <v>1</v>
      </c>
      <c r="N237" s="228" t="s">
        <v>40</v>
      </c>
      <c r="O237" s="91"/>
      <c r="P237" s="229">
        <f>O237*H237</f>
        <v>0</v>
      </c>
      <c r="Q237" s="229">
        <v>0.21251999999999999</v>
      </c>
      <c r="R237" s="229">
        <f>Q237*H237</f>
        <v>3.5065799999999996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128</v>
      </c>
      <c r="AT237" s="231" t="s">
        <v>124</v>
      </c>
      <c r="AU237" s="231" t="s">
        <v>85</v>
      </c>
      <c r="AY237" s="17" t="s">
        <v>122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83</v>
      </c>
      <c r="BK237" s="232">
        <f>ROUND(I237*H237,2)</f>
        <v>0</v>
      </c>
      <c r="BL237" s="17" t="s">
        <v>128</v>
      </c>
      <c r="BM237" s="231" t="s">
        <v>525</v>
      </c>
    </row>
    <row r="238" s="2" customFormat="1">
      <c r="A238" s="38"/>
      <c r="B238" s="39"/>
      <c r="C238" s="40"/>
      <c r="D238" s="233" t="s">
        <v>130</v>
      </c>
      <c r="E238" s="40"/>
      <c r="F238" s="234" t="s">
        <v>360</v>
      </c>
      <c r="G238" s="40"/>
      <c r="H238" s="40"/>
      <c r="I238" s="235"/>
      <c r="J238" s="40"/>
      <c r="K238" s="40"/>
      <c r="L238" s="44"/>
      <c r="M238" s="236"/>
      <c r="N238" s="237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130</v>
      </c>
      <c r="AU238" s="17" t="s">
        <v>85</v>
      </c>
    </row>
    <row r="239" s="15" customFormat="1">
      <c r="A239" s="15"/>
      <c r="B239" s="260"/>
      <c r="C239" s="261"/>
      <c r="D239" s="233" t="s">
        <v>132</v>
      </c>
      <c r="E239" s="262" t="s">
        <v>1</v>
      </c>
      <c r="F239" s="263" t="s">
        <v>526</v>
      </c>
      <c r="G239" s="261"/>
      <c r="H239" s="262" t="s">
        <v>1</v>
      </c>
      <c r="I239" s="264"/>
      <c r="J239" s="261"/>
      <c r="K239" s="261"/>
      <c r="L239" s="265"/>
      <c r="M239" s="266"/>
      <c r="N239" s="267"/>
      <c r="O239" s="267"/>
      <c r="P239" s="267"/>
      <c r="Q239" s="267"/>
      <c r="R239" s="267"/>
      <c r="S239" s="267"/>
      <c r="T239" s="268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9" t="s">
        <v>132</v>
      </c>
      <c r="AU239" s="269" t="s">
        <v>85</v>
      </c>
      <c r="AV239" s="15" t="s">
        <v>83</v>
      </c>
      <c r="AW239" s="15" t="s">
        <v>31</v>
      </c>
      <c r="AX239" s="15" t="s">
        <v>75</v>
      </c>
      <c r="AY239" s="269" t="s">
        <v>122</v>
      </c>
    </row>
    <row r="240" s="15" customFormat="1">
      <c r="A240" s="15"/>
      <c r="B240" s="260"/>
      <c r="C240" s="261"/>
      <c r="D240" s="233" t="s">
        <v>132</v>
      </c>
      <c r="E240" s="262" t="s">
        <v>1</v>
      </c>
      <c r="F240" s="263" t="s">
        <v>527</v>
      </c>
      <c r="G240" s="261"/>
      <c r="H240" s="262" t="s">
        <v>1</v>
      </c>
      <c r="I240" s="264"/>
      <c r="J240" s="261"/>
      <c r="K240" s="261"/>
      <c r="L240" s="265"/>
      <c r="M240" s="266"/>
      <c r="N240" s="267"/>
      <c r="O240" s="267"/>
      <c r="P240" s="267"/>
      <c r="Q240" s="267"/>
      <c r="R240" s="267"/>
      <c r="S240" s="267"/>
      <c r="T240" s="268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9" t="s">
        <v>132</v>
      </c>
      <c r="AU240" s="269" t="s">
        <v>85</v>
      </c>
      <c r="AV240" s="15" t="s">
        <v>83</v>
      </c>
      <c r="AW240" s="15" t="s">
        <v>31</v>
      </c>
      <c r="AX240" s="15" t="s">
        <v>75</v>
      </c>
      <c r="AY240" s="269" t="s">
        <v>122</v>
      </c>
    </row>
    <row r="241" s="13" customFormat="1">
      <c r="A241" s="13"/>
      <c r="B241" s="238"/>
      <c r="C241" s="239"/>
      <c r="D241" s="233" t="s">
        <v>132</v>
      </c>
      <c r="E241" s="240" t="s">
        <v>1</v>
      </c>
      <c r="F241" s="241" t="s">
        <v>528</v>
      </c>
      <c r="G241" s="239"/>
      <c r="H241" s="242">
        <v>16.5</v>
      </c>
      <c r="I241" s="243"/>
      <c r="J241" s="239"/>
      <c r="K241" s="239"/>
      <c r="L241" s="244"/>
      <c r="M241" s="245"/>
      <c r="N241" s="246"/>
      <c r="O241" s="246"/>
      <c r="P241" s="246"/>
      <c r="Q241" s="246"/>
      <c r="R241" s="246"/>
      <c r="S241" s="246"/>
      <c r="T241" s="24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8" t="s">
        <v>132</v>
      </c>
      <c r="AU241" s="248" t="s">
        <v>85</v>
      </c>
      <c r="AV241" s="13" t="s">
        <v>85</v>
      </c>
      <c r="AW241" s="13" t="s">
        <v>31</v>
      </c>
      <c r="AX241" s="13" t="s">
        <v>83</v>
      </c>
      <c r="AY241" s="248" t="s">
        <v>122</v>
      </c>
    </row>
    <row r="242" s="2" customFormat="1" ht="21.75" customHeight="1">
      <c r="A242" s="38"/>
      <c r="B242" s="39"/>
      <c r="C242" s="219" t="s">
        <v>276</v>
      </c>
      <c r="D242" s="219" t="s">
        <v>124</v>
      </c>
      <c r="E242" s="220" t="s">
        <v>375</v>
      </c>
      <c r="F242" s="221" t="s">
        <v>376</v>
      </c>
      <c r="G242" s="222" t="s">
        <v>127</v>
      </c>
      <c r="H242" s="223">
        <v>16.5</v>
      </c>
      <c r="I242" s="224"/>
      <c r="J242" s="225">
        <f>ROUND(I242*H242,2)</f>
        <v>0</v>
      </c>
      <c r="K242" s="226"/>
      <c r="L242" s="44"/>
      <c r="M242" s="227" t="s">
        <v>1</v>
      </c>
      <c r="N242" s="228" t="s">
        <v>40</v>
      </c>
      <c r="O242" s="91"/>
      <c r="P242" s="229">
        <f>O242*H242</f>
        <v>0</v>
      </c>
      <c r="Q242" s="229">
        <v>0.024049999999999998</v>
      </c>
      <c r="R242" s="229">
        <f>Q242*H242</f>
        <v>0.39682499999999998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128</v>
      </c>
      <c r="AT242" s="231" t="s">
        <v>124</v>
      </c>
      <c r="AU242" s="231" t="s">
        <v>85</v>
      </c>
      <c r="AY242" s="17" t="s">
        <v>122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83</v>
      </c>
      <c r="BK242" s="232">
        <f>ROUND(I242*H242,2)</f>
        <v>0</v>
      </c>
      <c r="BL242" s="17" t="s">
        <v>128</v>
      </c>
      <c r="BM242" s="231" t="s">
        <v>529</v>
      </c>
    </row>
    <row r="243" s="2" customFormat="1">
      <c r="A243" s="38"/>
      <c r="B243" s="39"/>
      <c r="C243" s="40"/>
      <c r="D243" s="233" t="s">
        <v>130</v>
      </c>
      <c r="E243" s="40"/>
      <c r="F243" s="234" t="s">
        <v>378</v>
      </c>
      <c r="G243" s="40"/>
      <c r="H243" s="40"/>
      <c r="I243" s="235"/>
      <c r="J243" s="40"/>
      <c r="K243" s="40"/>
      <c r="L243" s="44"/>
      <c r="M243" s="236"/>
      <c r="N243" s="237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130</v>
      </c>
      <c r="AU243" s="17" t="s">
        <v>85</v>
      </c>
    </row>
    <row r="244" s="13" customFormat="1">
      <c r="A244" s="13"/>
      <c r="B244" s="238"/>
      <c r="C244" s="239"/>
      <c r="D244" s="233" t="s">
        <v>132</v>
      </c>
      <c r="E244" s="240" t="s">
        <v>1</v>
      </c>
      <c r="F244" s="241" t="s">
        <v>530</v>
      </c>
      <c r="G244" s="239"/>
      <c r="H244" s="242">
        <v>6.5999999999999996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8" t="s">
        <v>132</v>
      </c>
      <c r="AU244" s="248" t="s">
        <v>85</v>
      </c>
      <c r="AV244" s="13" t="s">
        <v>85</v>
      </c>
      <c r="AW244" s="13" t="s">
        <v>31</v>
      </c>
      <c r="AX244" s="13" t="s">
        <v>75</v>
      </c>
      <c r="AY244" s="248" t="s">
        <v>122</v>
      </c>
    </row>
    <row r="245" s="13" customFormat="1">
      <c r="A245" s="13"/>
      <c r="B245" s="238"/>
      <c r="C245" s="239"/>
      <c r="D245" s="233" t="s">
        <v>132</v>
      </c>
      <c r="E245" s="240" t="s">
        <v>1</v>
      </c>
      <c r="F245" s="241" t="s">
        <v>531</v>
      </c>
      <c r="G245" s="239"/>
      <c r="H245" s="242">
        <v>9.9000000000000004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8" t="s">
        <v>132</v>
      </c>
      <c r="AU245" s="248" t="s">
        <v>85</v>
      </c>
      <c r="AV245" s="13" t="s">
        <v>85</v>
      </c>
      <c r="AW245" s="13" t="s">
        <v>31</v>
      </c>
      <c r="AX245" s="13" t="s">
        <v>75</v>
      </c>
      <c r="AY245" s="248" t="s">
        <v>122</v>
      </c>
    </row>
    <row r="246" s="14" customFormat="1">
      <c r="A246" s="14"/>
      <c r="B246" s="249"/>
      <c r="C246" s="250"/>
      <c r="D246" s="233" t="s">
        <v>132</v>
      </c>
      <c r="E246" s="251" t="s">
        <v>1</v>
      </c>
      <c r="F246" s="252" t="s">
        <v>141</v>
      </c>
      <c r="G246" s="250"/>
      <c r="H246" s="253">
        <v>16.5</v>
      </c>
      <c r="I246" s="254"/>
      <c r="J246" s="250"/>
      <c r="K246" s="250"/>
      <c r="L246" s="255"/>
      <c r="M246" s="256"/>
      <c r="N246" s="257"/>
      <c r="O246" s="257"/>
      <c r="P246" s="257"/>
      <c r="Q246" s="257"/>
      <c r="R246" s="257"/>
      <c r="S246" s="257"/>
      <c r="T246" s="25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9" t="s">
        <v>132</v>
      </c>
      <c r="AU246" s="259" t="s">
        <v>85</v>
      </c>
      <c r="AV246" s="14" t="s">
        <v>128</v>
      </c>
      <c r="AW246" s="14" t="s">
        <v>31</v>
      </c>
      <c r="AX246" s="14" t="s">
        <v>83</v>
      </c>
      <c r="AY246" s="259" t="s">
        <v>122</v>
      </c>
    </row>
    <row r="247" s="2" customFormat="1" ht="16.5" customHeight="1">
      <c r="A247" s="38"/>
      <c r="B247" s="39"/>
      <c r="C247" s="270" t="s">
        <v>286</v>
      </c>
      <c r="D247" s="270" t="s">
        <v>287</v>
      </c>
      <c r="E247" s="271" t="s">
        <v>382</v>
      </c>
      <c r="F247" s="272" t="s">
        <v>383</v>
      </c>
      <c r="G247" s="273" t="s">
        <v>179</v>
      </c>
      <c r="H247" s="274">
        <v>6</v>
      </c>
      <c r="I247" s="275"/>
      <c r="J247" s="276">
        <f>ROUND(I247*H247,2)</f>
        <v>0</v>
      </c>
      <c r="K247" s="277"/>
      <c r="L247" s="278"/>
      <c r="M247" s="279" t="s">
        <v>1</v>
      </c>
      <c r="N247" s="280" t="s">
        <v>40</v>
      </c>
      <c r="O247" s="91"/>
      <c r="P247" s="229">
        <f>O247*H247</f>
        <v>0</v>
      </c>
      <c r="Q247" s="229">
        <v>0.30295</v>
      </c>
      <c r="R247" s="229">
        <f>Q247*H247</f>
        <v>1.8176999999999999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169</v>
      </c>
      <c r="AT247" s="231" t="s">
        <v>287</v>
      </c>
      <c r="AU247" s="231" t="s">
        <v>85</v>
      </c>
      <c r="AY247" s="17" t="s">
        <v>122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83</v>
      </c>
      <c r="BK247" s="232">
        <f>ROUND(I247*H247,2)</f>
        <v>0</v>
      </c>
      <c r="BL247" s="17" t="s">
        <v>128</v>
      </c>
      <c r="BM247" s="231" t="s">
        <v>532</v>
      </c>
    </row>
    <row r="248" s="2" customFormat="1">
      <c r="A248" s="38"/>
      <c r="B248" s="39"/>
      <c r="C248" s="40"/>
      <c r="D248" s="233" t="s">
        <v>130</v>
      </c>
      <c r="E248" s="40"/>
      <c r="F248" s="234" t="s">
        <v>383</v>
      </c>
      <c r="G248" s="40"/>
      <c r="H248" s="40"/>
      <c r="I248" s="235"/>
      <c r="J248" s="40"/>
      <c r="K248" s="40"/>
      <c r="L248" s="44"/>
      <c r="M248" s="236"/>
      <c r="N248" s="237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130</v>
      </c>
      <c r="AU248" s="17" t="s">
        <v>85</v>
      </c>
    </row>
    <row r="249" s="13" customFormat="1">
      <c r="A249" s="13"/>
      <c r="B249" s="238"/>
      <c r="C249" s="239"/>
      <c r="D249" s="233" t="s">
        <v>132</v>
      </c>
      <c r="E249" s="240" t="s">
        <v>1</v>
      </c>
      <c r="F249" s="241" t="s">
        <v>533</v>
      </c>
      <c r="G249" s="239"/>
      <c r="H249" s="242">
        <v>6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8" t="s">
        <v>132</v>
      </c>
      <c r="AU249" s="248" t="s">
        <v>85</v>
      </c>
      <c r="AV249" s="13" t="s">
        <v>85</v>
      </c>
      <c r="AW249" s="13" t="s">
        <v>31</v>
      </c>
      <c r="AX249" s="13" t="s">
        <v>83</v>
      </c>
      <c r="AY249" s="248" t="s">
        <v>122</v>
      </c>
    </row>
    <row r="250" s="15" customFormat="1">
      <c r="A250" s="15"/>
      <c r="B250" s="260"/>
      <c r="C250" s="261"/>
      <c r="D250" s="233" t="s">
        <v>132</v>
      </c>
      <c r="E250" s="262" t="s">
        <v>1</v>
      </c>
      <c r="F250" s="263" t="s">
        <v>534</v>
      </c>
      <c r="G250" s="261"/>
      <c r="H250" s="262" t="s">
        <v>1</v>
      </c>
      <c r="I250" s="264"/>
      <c r="J250" s="261"/>
      <c r="K250" s="261"/>
      <c r="L250" s="265"/>
      <c r="M250" s="266"/>
      <c r="N250" s="267"/>
      <c r="O250" s="267"/>
      <c r="P250" s="267"/>
      <c r="Q250" s="267"/>
      <c r="R250" s="267"/>
      <c r="S250" s="267"/>
      <c r="T250" s="268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9" t="s">
        <v>132</v>
      </c>
      <c r="AU250" s="269" t="s">
        <v>85</v>
      </c>
      <c r="AV250" s="15" t="s">
        <v>83</v>
      </c>
      <c r="AW250" s="15" t="s">
        <v>31</v>
      </c>
      <c r="AX250" s="15" t="s">
        <v>75</v>
      </c>
      <c r="AY250" s="269" t="s">
        <v>122</v>
      </c>
    </row>
    <row r="251" s="12" customFormat="1" ht="22.8" customHeight="1">
      <c r="A251" s="12"/>
      <c r="B251" s="203"/>
      <c r="C251" s="204"/>
      <c r="D251" s="205" t="s">
        <v>74</v>
      </c>
      <c r="E251" s="217" t="s">
        <v>176</v>
      </c>
      <c r="F251" s="217" t="s">
        <v>387</v>
      </c>
      <c r="G251" s="204"/>
      <c r="H251" s="204"/>
      <c r="I251" s="207"/>
      <c r="J251" s="218">
        <f>BK251</f>
        <v>0</v>
      </c>
      <c r="K251" s="204"/>
      <c r="L251" s="209"/>
      <c r="M251" s="210"/>
      <c r="N251" s="211"/>
      <c r="O251" s="211"/>
      <c r="P251" s="212">
        <v>0</v>
      </c>
      <c r="Q251" s="211"/>
      <c r="R251" s="212">
        <v>0</v>
      </c>
      <c r="S251" s="211"/>
      <c r="T251" s="213"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4" t="s">
        <v>83</v>
      </c>
      <c r="AT251" s="215" t="s">
        <v>74</v>
      </c>
      <c r="AU251" s="215" t="s">
        <v>83</v>
      </c>
      <c r="AY251" s="214" t="s">
        <v>122</v>
      </c>
      <c r="BK251" s="216">
        <v>0</v>
      </c>
    </row>
    <row r="252" s="12" customFormat="1" ht="22.8" customHeight="1">
      <c r="A252" s="12"/>
      <c r="B252" s="203"/>
      <c r="C252" s="204"/>
      <c r="D252" s="205" t="s">
        <v>74</v>
      </c>
      <c r="E252" s="217" t="s">
        <v>419</v>
      </c>
      <c r="F252" s="217" t="s">
        <v>420</v>
      </c>
      <c r="G252" s="204"/>
      <c r="H252" s="204"/>
      <c r="I252" s="207"/>
      <c r="J252" s="218">
        <f>BK252</f>
        <v>0</v>
      </c>
      <c r="K252" s="204"/>
      <c r="L252" s="209"/>
      <c r="M252" s="210"/>
      <c r="N252" s="211"/>
      <c r="O252" s="211"/>
      <c r="P252" s="212">
        <f>SUM(P253:P254)</f>
        <v>0</v>
      </c>
      <c r="Q252" s="211"/>
      <c r="R252" s="212">
        <f>SUM(R253:R254)</f>
        <v>0</v>
      </c>
      <c r="S252" s="211"/>
      <c r="T252" s="213">
        <f>SUM(T253:T254)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4" t="s">
        <v>83</v>
      </c>
      <c r="AT252" s="215" t="s">
        <v>74</v>
      </c>
      <c r="AU252" s="215" t="s">
        <v>83</v>
      </c>
      <c r="AY252" s="214" t="s">
        <v>122</v>
      </c>
      <c r="BK252" s="216">
        <f>SUM(BK253:BK254)</f>
        <v>0</v>
      </c>
    </row>
    <row r="253" s="2" customFormat="1" ht="16.5" customHeight="1">
      <c r="A253" s="38"/>
      <c r="B253" s="39"/>
      <c r="C253" s="219" t="s">
        <v>293</v>
      </c>
      <c r="D253" s="219" t="s">
        <v>124</v>
      </c>
      <c r="E253" s="220" t="s">
        <v>422</v>
      </c>
      <c r="F253" s="221" t="s">
        <v>423</v>
      </c>
      <c r="G253" s="222" t="s">
        <v>265</v>
      </c>
      <c r="H253" s="223">
        <v>5.7670000000000003</v>
      </c>
      <c r="I253" s="224"/>
      <c r="J253" s="225">
        <f>ROUND(I253*H253,2)</f>
        <v>0</v>
      </c>
      <c r="K253" s="226"/>
      <c r="L253" s="44"/>
      <c r="M253" s="227" t="s">
        <v>1</v>
      </c>
      <c r="N253" s="228" t="s">
        <v>40</v>
      </c>
      <c r="O253" s="91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128</v>
      </c>
      <c r="AT253" s="231" t="s">
        <v>124</v>
      </c>
      <c r="AU253" s="231" t="s">
        <v>85</v>
      </c>
      <c r="AY253" s="17" t="s">
        <v>122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83</v>
      </c>
      <c r="BK253" s="232">
        <f>ROUND(I253*H253,2)</f>
        <v>0</v>
      </c>
      <c r="BL253" s="17" t="s">
        <v>128</v>
      </c>
      <c r="BM253" s="231" t="s">
        <v>535</v>
      </c>
    </row>
    <row r="254" s="2" customFormat="1">
      <c r="A254" s="38"/>
      <c r="B254" s="39"/>
      <c r="C254" s="40"/>
      <c r="D254" s="233" t="s">
        <v>130</v>
      </c>
      <c r="E254" s="40"/>
      <c r="F254" s="234" t="s">
        <v>425</v>
      </c>
      <c r="G254" s="40"/>
      <c r="H254" s="40"/>
      <c r="I254" s="235"/>
      <c r="J254" s="40"/>
      <c r="K254" s="40"/>
      <c r="L254" s="44"/>
      <c r="M254" s="281"/>
      <c r="N254" s="282"/>
      <c r="O254" s="283"/>
      <c r="P254" s="283"/>
      <c r="Q254" s="283"/>
      <c r="R254" s="283"/>
      <c r="S254" s="283"/>
      <c r="T254" s="284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130</v>
      </c>
      <c r="AU254" s="17" t="s">
        <v>85</v>
      </c>
    </row>
    <row r="255" s="2" customFormat="1" ht="6.96" customHeight="1">
      <c r="A255" s="38"/>
      <c r="B255" s="66"/>
      <c r="C255" s="67"/>
      <c r="D255" s="67"/>
      <c r="E255" s="67"/>
      <c r="F255" s="67"/>
      <c r="G255" s="67"/>
      <c r="H255" s="67"/>
      <c r="I255" s="67"/>
      <c r="J255" s="67"/>
      <c r="K255" s="67"/>
      <c r="L255" s="44"/>
      <c r="M255" s="38"/>
      <c r="O255" s="38"/>
      <c r="P255" s="38"/>
      <c r="Q255" s="38"/>
      <c r="R255" s="38"/>
      <c r="S255" s="38"/>
      <c r="T255" s="3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</row>
  </sheetData>
  <sheetProtection sheet="1" autoFilter="0" formatColumns="0" formatRows="0" objects="1" scenarios="1" spinCount="100000" saltValue="372l1H4i8GgZpFiWvEezuE5frFu47zSDlFJ+4m7Mik73M7xwcnSjnGj/5HyQFjmlE9vMsd/cHBWGs2+Sq9YbjQ==" hashValue="Nx173nOXrnnTXuxq+6Y5Eu8ldNgs+t09zZnlqJQQnklG/U+q0e4avabldZH2KkAFJPwAdY7y0n+pMbZ413ccNw==" algorithmName="SHA-512" password="CC35"/>
  <autoFilter ref="C120:K25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Deštná, Třebčín - oprava stupně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536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26. 8. 2022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26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ROUND((SUM(BE119:BE157)),  2)</f>
        <v>0</v>
      </c>
      <c r="G33" s="38"/>
      <c r="H33" s="38"/>
      <c r="I33" s="155">
        <v>0.20999999999999999</v>
      </c>
      <c r="J33" s="154">
        <f>ROUND(((SUM(BE119:BE157))*I33),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ROUND((SUM(BF119:BF157)),  2)</f>
        <v>0</v>
      </c>
      <c r="G34" s="38"/>
      <c r="H34" s="38"/>
      <c r="I34" s="155">
        <v>0.14999999999999999</v>
      </c>
      <c r="J34" s="154">
        <f>ROUND(((SUM(BF119:BF157))*I34),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ROUND((SUM(BG119:BG157)),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ROUND((SUM(BH119:BH157)),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ROUND((SUM(BI119:BI157)),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Deštná, Třebčín - oprava stupně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223522-3 - SO 3 -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Třebčín</v>
      </c>
      <c r="G89" s="40"/>
      <c r="H89" s="40"/>
      <c r="I89" s="32" t="s">
        <v>22</v>
      </c>
      <c r="J89" s="79" t="str">
        <f>IF(J12="","",J12)</f>
        <v>26. 8. 2022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30</v>
      </c>
      <c r="J91" s="36" t="str">
        <f>E21</f>
        <v>Povodí Moravy, s.p.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Ing. Kauer Miroslav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96</v>
      </c>
      <c r="D94" s="176"/>
      <c r="E94" s="176"/>
      <c r="F94" s="176"/>
      <c r="G94" s="176"/>
      <c r="H94" s="176"/>
      <c r="I94" s="176"/>
      <c r="J94" s="177" t="s">
        <v>97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98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79"/>
      <c r="C97" s="180"/>
      <c r="D97" s="181" t="s">
        <v>537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538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539</v>
      </c>
      <c r="E99" s="188"/>
      <c r="F99" s="188"/>
      <c r="G99" s="188"/>
      <c r="H99" s="188"/>
      <c r="I99" s="188"/>
      <c r="J99" s="189">
        <f>J125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107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Deštná, Třebčín - oprava stupně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93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223522-3 - SO 3 - Vedlejší rozpočtové náklady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Třebčín</v>
      </c>
      <c r="G113" s="40"/>
      <c r="H113" s="40"/>
      <c r="I113" s="32" t="s">
        <v>22</v>
      </c>
      <c r="J113" s="79" t="str">
        <f>IF(J12="","",J12)</f>
        <v>26. 8. 2022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Povodí Moravy, s.p.</v>
      </c>
      <c r="G115" s="40"/>
      <c r="H115" s="40"/>
      <c r="I115" s="32" t="s">
        <v>30</v>
      </c>
      <c r="J115" s="36" t="str">
        <f>E21</f>
        <v>Povodí Moravy, s.p.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32</v>
      </c>
      <c r="J116" s="36" t="str">
        <f>E24</f>
        <v>Ing. Kauer Miroslav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108</v>
      </c>
      <c r="D118" s="194" t="s">
        <v>60</v>
      </c>
      <c r="E118" s="194" t="s">
        <v>56</v>
      </c>
      <c r="F118" s="194" t="s">
        <v>57</v>
      </c>
      <c r="G118" s="194" t="s">
        <v>109</v>
      </c>
      <c r="H118" s="194" t="s">
        <v>110</v>
      </c>
      <c r="I118" s="194" t="s">
        <v>111</v>
      </c>
      <c r="J118" s="195" t="s">
        <v>97</v>
      </c>
      <c r="K118" s="196" t="s">
        <v>112</v>
      </c>
      <c r="L118" s="197"/>
      <c r="M118" s="100" t="s">
        <v>1</v>
      </c>
      <c r="N118" s="101" t="s">
        <v>39</v>
      </c>
      <c r="O118" s="101" t="s">
        <v>113</v>
      </c>
      <c r="P118" s="101" t="s">
        <v>114</v>
      </c>
      <c r="Q118" s="101" t="s">
        <v>115</v>
      </c>
      <c r="R118" s="101" t="s">
        <v>116</v>
      </c>
      <c r="S118" s="101" t="s">
        <v>117</v>
      </c>
      <c r="T118" s="102" t="s">
        <v>118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119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</f>
        <v>0</v>
      </c>
      <c r="Q119" s="104"/>
      <c r="R119" s="200">
        <f>R120</f>
        <v>0</v>
      </c>
      <c r="S119" s="104"/>
      <c r="T119" s="201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74</v>
      </c>
      <c r="AU119" s="17" t="s">
        <v>99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74</v>
      </c>
      <c r="E120" s="206" t="s">
        <v>540</v>
      </c>
      <c r="F120" s="206" t="s">
        <v>541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P121+P125</f>
        <v>0</v>
      </c>
      <c r="Q120" s="211"/>
      <c r="R120" s="212">
        <f>R121+R125</f>
        <v>0</v>
      </c>
      <c r="S120" s="211"/>
      <c r="T120" s="213">
        <f>T121+T125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151</v>
      </c>
      <c r="AT120" s="215" t="s">
        <v>74</v>
      </c>
      <c r="AU120" s="215" t="s">
        <v>75</v>
      </c>
      <c r="AY120" s="214" t="s">
        <v>122</v>
      </c>
      <c r="BK120" s="216">
        <f>BK121+BK125</f>
        <v>0</v>
      </c>
    </row>
    <row r="121" s="12" customFormat="1" ht="22.8" customHeight="1">
      <c r="A121" s="12"/>
      <c r="B121" s="203"/>
      <c r="C121" s="204"/>
      <c r="D121" s="205" t="s">
        <v>74</v>
      </c>
      <c r="E121" s="217" t="s">
        <v>542</v>
      </c>
      <c r="F121" s="217" t="s">
        <v>543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SUM(P122:P124)</f>
        <v>0</v>
      </c>
      <c r="Q121" s="211"/>
      <c r="R121" s="212">
        <f>SUM(R122:R124)</f>
        <v>0</v>
      </c>
      <c r="S121" s="211"/>
      <c r="T121" s="213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151</v>
      </c>
      <c r="AT121" s="215" t="s">
        <v>74</v>
      </c>
      <c r="AU121" s="215" t="s">
        <v>83</v>
      </c>
      <c r="AY121" s="214" t="s">
        <v>122</v>
      </c>
      <c r="BK121" s="216">
        <f>SUM(BK122:BK124)</f>
        <v>0</v>
      </c>
    </row>
    <row r="122" s="2" customFormat="1" ht="16.5" customHeight="1">
      <c r="A122" s="38"/>
      <c r="B122" s="39"/>
      <c r="C122" s="219" t="s">
        <v>83</v>
      </c>
      <c r="D122" s="219" t="s">
        <v>124</v>
      </c>
      <c r="E122" s="220" t="s">
        <v>544</v>
      </c>
      <c r="F122" s="221" t="s">
        <v>545</v>
      </c>
      <c r="G122" s="222" t="s">
        <v>546</v>
      </c>
      <c r="H122" s="223">
        <v>1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40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547</v>
      </c>
      <c r="AT122" s="231" t="s">
        <v>124</v>
      </c>
      <c r="AU122" s="231" t="s">
        <v>85</v>
      </c>
      <c r="AY122" s="17" t="s">
        <v>122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83</v>
      </c>
      <c r="BK122" s="232">
        <f>ROUND(I122*H122,2)</f>
        <v>0</v>
      </c>
      <c r="BL122" s="17" t="s">
        <v>547</v>
      </c>
      <c r="BM122" s="231" t="s">
        <v>548</v>
      </c>
    </row>
    <row r="123" s="2" customFormat="1">
      <c r="A123" s="38"/>
      <c r="B123" s="39"/>
      <c r="C123" s="40"/>
      <c r="D123" s="233" t="s">
        <v>130</v>
      </c>
      <c r="E123" s="40"/>
      <c r="F123" s="234" t="s">
        <v>545</v>
      </c>
      <c r="G123" s="40"/>
      <c r="H123" s="40"/>
      <c r="I123" s="235"/>
      <c r="J123" s="40"/>
      <c r="K123" s="40"/>
      <c r="L123" s="44"/>
      <c r="M123" s="236"/>
      <c r="N123" s="237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130</v>
      </c>
      <c r="AU123" s="17" t="s">
        <v>85</v>
      </c>
    </row>
    <row r="124" s="13" customFormat="1">
      <c r="A124" s="13"/>
      <c r="B124" s="238"/>
      <c r="C124" s="239"/>
      <c r="D124" s="233" t="s">
        <v>132</v>
      </c>
      <c r="E124" s="240" t="s">
        <v>1</v>
      </c>
      <c r="F124" s="241" t="s">
        <v>549</v>
      </c>
      <c r="G124" s="239"/>
      <c r="H124" s="242">
        <v>1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8" t="s">
        <v>132</v>
      </c>
      <c r="AU124" s="248" t="s">
        <v>85</v>
      </c>
      <c r="AV124" s="13" t="s">
        <v>85</v>
      </c>
      <c r="AW124" s="13" t="s">
        <v>31</v>
      </c>
      <c r="AX124" s="13" t="s">
        <v>83</v>
      </c>
      <c r="AY124" s="248" t="s">
        <v>122</v>
      </c>
    </row>
    <row r="125" s="12" customFormat="1" ht="22.8" customHeight="1">
      <c r="A125" s="12"/>
      <c r="B125" s="203"/>
      <c r="C125" s="204"/>
      <c r="D125" s="205" t="s">
        <v>74</v>
      </c>
      <c r="E125" s="217" t="s">
        <v>550</v>
      </c>
      <c r="F125" s="217" t="s">
        <v>551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SUM(P126:P157)</f>
        <v>0</v>
      </c>
      <c r="Q125" s="211"/>
      <c r="R125" s="212">
        <f>SUM(R126:R157)</f>
        <v>0</v>
      </c>
      <c r="S125" s="211"/>
      <c r="T125" s="213">
        <f>SUM(T126:T157)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151</v>
      </c>
      <c r="AT125" s="215" t="s">
        <v>74</v>
      </c>
      <c r="AU125" s="215" t="s">
        <v>83</v>
      </c>
      <c r="AY125" s="214" t="s">
        <v>122</v>
      </c>
      <c r="BK125" s="216">
        <f>SUM(BK126:BK157)</f>
        <v>0</v>
      </c>
    </row>
    <row r="126" s="2" customFormat="1" ht="16.5" customHeight="1">
      <c r="A126" s="38"/>
      <c r="B126" s="39"/>
      <c r="C126" s="219" t="s">
        <v>85</v>
      </c>
      <c r="D126" s="219" t="s">
        <v>124</v>
      </c>
      <c r="E126" s="220" t="s">
        <v>552</v>
      </c>
      <c r="F126" s="221" t="s">
        <v>551</v>
      </c>
      <c r="G126" s="222" t="s">
        <v>553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40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547</v>
      </c>
      <c r="AT126" s="231" t="s">
        <v>124</v>
      </c>
      <c r="AU126" s="231" t="s">
        <v>85</v>
      </c>
      <c r="AY126" s="17" t="s">
        <v>122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83</v>
      </c>
      <c r="BK126" s="232">
        <f>ROUND(I126*H126,2)</f>
        <v>0</v>
      </c>
      <c r="BL126" s="17" t="s">
        <v>547</v>
      </c>
      <c r="BM126" s="231" t="s">
        <v>554</v>
      </c>
    </row>
    <row r="127" s="2" customFormat="1">
      <c r="A127" s="38"/>
      <c r="B127" s="39"/>
      <c r="C127" s="40"/>
      <c r="D127" s="233" t="s">
        <v>130</v>
      </c>
      <c r="E127" s="40"/>
      <c r="F127" s="234" t="s">
        <v>551</v>
      </c>
      <c r="G127" s="40"/>
      <c r="H127" s="40"/>
      <c r="I127" s="235"/>
      <c r="J127" s="40"/>
      <c r="K127" s="40"/>
      <c r="L127" s="44"/>
      <c r="M127" s="236"/>
      <c r="N127" s="23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130</v>
      </c>
      <c r="AU127" s="17" t="s">
        <v>85</v>
      </c>
    </row>
    <row r="128" s="13" customFormat="1">
      <c r="A128" s="13"/>
      <c r="B128" s="238"/>
      <c r="C128" s="239"/>
      <c r="D128" s="233" t="s">
        <v>132</v>
      </c>
      <c r="E128" s="240" t="s">
        <v>1</v>
      </c>
      <c r="F128" s="241" t="s">
        <v>555</v>
      </c>
      <c r="G128" s="239"/>
      <c r="H128" s="242">
        <v>1</v>
      </c>
      <c r="I128" s="243"/>
      <c r="J128" s="239"/>
      <c r="K128" s="239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132</v>
      </c>
      <c r="AU128" s="248" t="s">
        <v>85</v>
      </c>
      <c r="AV128" s="13" t="s">
        <v>85</v>
      </c>
      <c r="AW128" s="13" t="s">
        <v>31</v>
      </c>
      <c r="AX128" s="13" t="s">
        <v>83</v>
      </c>
      <c r="AY128" s="248" t="s">
        <v>122</v>
      </c>
    </row>
    <row r="129" s="2" customFormat="1" ht="16.5" customHeight="1">
      <c r="A129" s="38"/>
      <c r="B129" s="39"/>
      <c r="C129" s="219" t="s">
        <v>142</v>
      </c>
      <c r="D129" s="219" t="s">
        <v>124</v>
      </c>
      <c r="E129" s="220" t="s">
        <v>556</v>
      </c>
      <c r="F129" s="221" t="s">
        <v>557</v>
      </c>
      <c r="G129" s="222" t="s">
        <v>558</v>
      </c>
      <c r="H129" s="223">
        <v>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40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547</v>
      </c>
      <c r="AT129" s="231" t="s">
        <v>124</v>
      </c>
      <c r="AU129" s="231" t="s">
        <v>85</v>
      </c>
      <c r="AY129" s="17" t="s">
        <v>122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83</v>
      </c>
      <c r="BK129" s="232">
        <f>ROUND(I129*H129,2)</f>
        <v>0</v>
      </c>
      <c r="BL129" s="17" t="s">
        <v>547</v>
      </c>
      <c r="BM129" s="231" t="s">
        <v>559</v>
      </c>
    </row>
    <row r="130" s="2" customFormat="1">
      <c r="A130" s="38"/>
      <c r="B130" s="39"/>
      <c r="C130" s="40"/>
      <c r="D130" s="233" t="s">
        <v>130</v>
      </c>
      <c r="E130" s="40"/>
      <c r="F130" s="234" t="s">
        <v>560</v>
      </c>
      <c r="G130" s="40"/>
      <c r="H130" s="40"/>
      <c r="I130" s="235"/>
      <c r="J130" s="40"/>
      <c r="K130" s="40"/>
      <c r="L130" s="44"/>
      <c r="M130" s="236"/>
      <c r="N130" s="23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130</v>
      </c>
      <c r="AU130" s="17" t="s">
        <v>85</v>
      </c>
    </row>
    <row r="131" s="15" customFormat="1">
      <c r="A131" s="15"/>
      <c r="B131" s="260"/>
      <c r="C131" s="261"/>
      <c r="D131" s="233" t="s">
        <v>132</v>
      </c>
      <c r="E131" s="262" t="s">
        <v>1</v>
      </c>
      <c r="F131" s="263" t="s">
        <v>561</v>
      </c>
      <c r="G131" s="261"/>
      <c r="H131" s="262" t="s">
        <v>1</v>
      </c>
      <c r="I131" s="264"/>
      <c r="J131" s="261"/>
      <c r="K131" s="261"/>
      <c r="L131" s="265"/>
      <c r="M131" s="266"/>
      <c r="N131" s="267"/>
      <c r="O131" s="267"/>
      <c r="P131" s="267"/>
      <c r="Q131" s="267"/>
      <c r="R131" s="267"/>
      <c r="S131" s="267"/>
      <c r="T131" s="268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9" t="s">
        <v>132</v>
      </c>
      <c r="AU131" s="269" t="s">
        <v>85</v>
      </c>
      <c r="AV131" s="15" t="s">
        <v>83</v>
      </c>
      <c r="AW131" s="15" t="s">
        <v>31</v>
      </c>
      <c r="AX131" s="15" t="s">
        <v>75</v>
      </c>
      <c r="AY131" s="269" t="s">
        <v>122</v>
      </c>
    </row>
    <row r="132" s="15" customFormat="1">
      <c r="A132" s="15"/>
      <c r="B132" s="260"/>
      <c r="C132" s="261"/>
      <c r="D132" s="233" t="s">
        <v>132</v>
      </c>
      <c r="E132" s="262" t="s">
        <v>1</v>
      </c>
      <c r="F132" s="263" t="s">
        <v>562</v>
      </c>
      <c r="G132" s="261"/>
      <c r="H132" s="262" t="s">
        <v>1</v>
      </c>
      <c r="I132" s="264"/>
      <c r="J132" s="261"/>
      <c r="K132" s="261"/>
      <c r="L132" s="265"/>
      <c r="M132" s="266"/>
      <c r="N132" s="267"/>
      <c r="O132" s="267"/>
      <c r="P132" s="267"/>
      <c r="Q132" s="267"/>
      <c r="R132" s="267"/>
      <c r="S132" s="267"/>
      <c r="T132" s="268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9" t="s">
        <v>132</v>
      </c>
      <c r="AU132" s="269" t="s">
        <v>85</v>
      </c>
      <c r="AV132" s="15" t="s">
        <v>83</v>
      </c>
      <c r="AW132" s="15" t="s">
        <v>31</v>
      </c>
      <c r="AX132" s="15" t="s">
        <v>75</v>
      </c>
      <c r="AY132" s="269" t="s">
        <v>122</v>
      </c>
    </row>
    <row r="133" s="13" customFormat="1">
      <c r="A133" s="13"/>
      <c r="B133" s="238"/>
      <c r="C133" s="239"/>
      <c r="D133" s="233" t="s">
        <v>132</v>
      </c>
      <c r="E133" s="240" t="s">
        <v>1</v>
      </c>
      <c r="F133" s="241" t="s">
        <v>563</v>
      </c>
      <c r="G133" s="239"/>
      <c r="H133" s="242">
        <v>1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132</v>
      </c>
      <c r="AU133" s="248" t="s">
        <v>85</v>
      </c>
      <c r="AV133" s="13" t="s">
        <v>85</v>
      </c>
      <c r="AW133" s="13" t="s">
        <v>31</v>
      </c>
      <c r="AX133" s="13" t="s">
        <v>83</v>
      </c>
      <c r="AY133" s="248" t="s">
        <v>122</v>
      </c>
    </row>
    <row r="134" s="2" customFormat="1" ht="16.5" customHeight="1">
      <c r="A134" s="38"/>
      <c r="B134" s="39"/>
      <c r="C134" s="219" t="s">
        <v>128</v>
      </c>
      <c r="D134" s="219" t="s">
        <v>124</v>
      </c>
      <c r="E134" s="220" t="s">
        <v>564</v>
      </c>
      <c r="F134" s="221" t="s">
        <v>565</v>
      </c>
      <c r="G134" s="222" t="s">
        <v>546</v>
      </c>
      <c r="H134" s="223">
        <v>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40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547</v>
      </c>
      <c r="AT134" s="231" t="s">
        <v>124</v>
      </c>
      <c r="AU134" s="231" t="s">
        <v>85</v>
      </c>
      <c r="AY134" s="17" t="s">
        <v>122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83</v>
      </c>
      <c r="BK134" s="232">
        <f>ROUND(I134*H134,2)</f>
        <v>0</v>
      </c>
      <c r="BL134" s="17" t="s">
        <v>547</v>
      </c>
      <c r="BM134" s="231" t="s">
        <v>566</v>
      </c>
    </row>
    <row r="135" s="2" customFormat="1">
      <c r="A135" s="38"/>
      <c r="B135" s="39"/>
      <c r="C135" s="40"/>
      <c r="D135" s="233" t="s">
        <v>130</v>
      </c>
      <c r="E135" s="40"/>
      <c r="F135" s="234" t="s">
        <v>565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130</v>
      </c>
      <c r="AU135" s="17" t="s">
        <v>85</v>
      </c>
    </row>
    <row r="136" s="2" customFormat="1" ht="16.5" customHeight="1">
      <c r="A136" s="38"/>
      <c r="B136" s="39"/>
      <c r="C136" s="219" t="s">
        <v>151</v>
      </c>
      <c r="D136" s="219" t="s">
        <v>124</v>
      </c>
      <c r="E136" s="220" t="s">
        <v>567</v>
      </c>
      <c r="F136" s="221" t="s">
        <v>568</v>
      </c>
      <c r="G136" s="222" t="s">
        <v>569</v>
      </c>
      <c r="H136" s="223">
        <v>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40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547</v>
      </c>
      <c r="AT136" s="231" t="s">
        <v>124</v>
      </c>
      <c r="AU136" s="231" t="s">
        <v>85</v>
      </c>
      <c r="AY136" s="17" t="s">
        <v>122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83</v>
      </c>
      <c r="BK136" s="232">
        <f>ROUND(I136*H136,2)</f>
        <v>0</v>
      </c>
      <c r="BL136" s="17" t="s">
        <v>547</v>
      </c>
      <c r="BM136" s="231" t="s">
        <v>570</v>
      </c>
    </row>
    <row r="137" s="2" customFormat="1">
      <c r="A137" s="38"/>
      <c r="B137" s="39"/>
      <c r="C137" s="40"/>
      <c r="D137" s="233" t="s">
        <v>130</v>
      </c>
      <c r="E137" s="40"/>
      <c r="F137" s="234" t="s">
        <v>568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130</v>
      </c>
      <c r="AU137" s="17" t="s">
        <v>85</v>
      </c>
    </row>
    <row r="138" s="13" customFormat="1">
      <c r="A138" s="13"/>
      <c r="B138" s="238"/>
      <c r="C138" s="239"/>
      <c r="D138" s="233" t="s">
        <v>132</v>
      </c>
      <c r="E138" s="240" t="s">
        <v>1</v>
      </c>
      <c r="F138" s="241" t="s">
        <v>571</v>
      </c>
      <c r="G138" s="239"/>
      <c r="H138" s="242">
        <v>1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132</v>
      </c>
      <c r="AU138" s="248" t="s">
        <v>85</v>
      </c>
      <c r="AV138" s="13" t="s">
        <v>85</v>
      </c>
      <c r="AW138" s="13" t="s">
        <v>31</v>
      </c>
      <c r="AX138" s="13" t="s">
        <v>83</v>
      </c>
      <c r="AY138" s="248" t="s">
        <v>122</v>
      </c>
    </row>
    <row r="139" s="2" customFormat="1" ht="16.5" customHeight="1">
      <c r="A139" s="38"/>
      <c r="B139" s="39"/>
      <c r="C139" s="219" t="s">
        <v>157</v>
      </c>
      <c r="D139" s="219" t="s">
        <v>124</v>
      </c>
      <c r="E139" s="220" t="s">
        <v>572</v>
      </c>
      <c r="F139" s="221" t="s">
        <v>573</v>
      </c>
      <c r="G139" s="222" t="s">
        <v>558</v>
      </c>
      <c r="H139" s="223">
        <v>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40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547</v>
      </c>
      <c r="AT139" s="231" t="s">
        <v>124</v>
      </c>
      <c r="AU139" s="231" t="s">
        <v>85</v>
      </c>
      <c r="AY139" s="17" t="s">
        <v>122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83</v>
      </c>
      <c r="BK139" s="232">
        <f>ROUND(I139*H139,2)</f>
        <v>0</v>
      </c>
      <c r="BL139" s="17" t="s">
        <v>547</v>
      </c>
      <c r="BM139" s="231" t="s">
        <v>574</v>
      </c>
    </row>
    <row r="140" s="2" customFormat="1">
      <c r="A140" s="38"/>
      <c r="B140" s="39"/>
      <c r="C140" s="40"/>
      <c r="D140" s="233" t="s">
        <v>130</v>
      </c>
      <c r="E140" s="40"/>
      <c r="F140" s="234" t="s">
        <v>573</v>
      </c>
      <c r="G140" s="40"/>
      <c r="H140" s="40"/>
      <c r="I140" s="235"/>
      <c r="J140" s="40"/>
      <c r="K140" s="40"/>
      <c r="L140" s="44"/>
      <c r="M140" s="236"/>
      <c r="N140" s="23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130</v>
      </c>
      <c r="AU140" s="17" t="s">
        <v>85</v>
      </c>
    </row>
    <row r="141" s="13" customFormat="1">
      <c r="A141" s="13"/>
      <c r="B141" s="238"/>
      <c r="C141" s="239"/>
      <c r="D141" s="233" t="s">
        <v>132</v>
      </c>
      <c r="E141" s="240" t="s">
        <v>1</v>
      </c>
      <c r="F141" s="241" t="s">
        <v>575</v>
      </c>
      <c r="G141" s="239"/>
      <c r="H141" s="242">
        <v>1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132</v>
      </c>
      <c r="AU141" s="248" t="s">
        <v>85</v>
      </c>
      <c r="AV141" s="13" t="s">
        <v>85</v>
      </c>
      <c r="AW141" s="13" t="s">
        <v>31</v>
      </c>
      <c r="AX141" s="13" t="s">
        <v>83</v>
      </c>
      <c r="AY141" s="248" t="s">
        <v>122</v>
      </c>
    </row>
    <row r="142" s="2" customFormat="1" ht="16.5" customHeight="1">
      <c r="A142" s="38"/>
      <c r="B142" s="39"/>
      <c r="C142" s="219" t="s">
        <v>163</v>
      </c>
      <c r="D142" s="219" t="s">
        <v>124</v>
      </c>
      <c r="E142" s="220" t="s">
        <v>576</v>
      </c>
      <c r="F142" s="221" t="s">
        <v>577</v>
      </c>
      <c r="G142" s="222" t="s">
        <v>558</v>
      </c>
      <c r="H142" s="223">
        <v>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40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547</v>
      </c>
      <c r="AT142" s="231" t="s">
        <v>124</v>
      </c>
      <c r="AU142" s="231" t="s">
        <v>85</v>
      </c>
      <c r="AY142" s="17" t="s">
        <v>122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83</v>
      </c>
      <c r="BK142" s="232">
        <f>ROUND(I142*H142,2)</f>
        <v>0</v>
      </c>
      <c r="BL142" s="17" t="s">
        <v>547</v>
      </c>
      <c r="BM142" s="231" t="s">
        <v>578</v>
      </c>
    </row>
    <row r="143" s="2" customFormat="1">
      <c r="A143" s="38"/>
      <c r="B143" s="39"/>
      <c r="C143" s="40"/>
      <c r="D143" s="233" t="s">
        <v>130</v>
      </c>
      <c r="E143" s="40"/>
      <c r="F143" s="234" t="s">
        <v>577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130</v>
      </c>
      <c r="AU143" s="17" t="s">
        <v>85</v>
      </c>
    </row>
    <row r="144" s="13" customFormat="1">
      <c r="A144" s="13"/>
      <c r="B144" s="238"/>
      <c r="C144" s="239"/>
      <c r="D144" s="233" t="s">
        <v>132</v>
      </c>
      <c r="E144" s="240" t="s">
        <v>1</v>
      </c>
      <c r="F144" s="241" t="s">
        <v>579</v>
      </c>
      <c r="G144" s="239"/>
      <c r="H144" s="242">
        <v>1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132</v>
      </c>
      <c r="AU144" s="248" t="s">
        <v>85</v>
      </c>
      <c r="AV144" s="13" t="s">
        <v>85</v>
      </c>
      <c r="AW144" s="13" t="s">
        <v>31</v>
      </c>
      <c r="AX144" s="13" t="s">
        <v>83</v>
      </c>
      <c r="AY144" s="248" t="s">
        <v>122</v>
      </c>
    </row>
    <row r="145" s="2" customFormat="1" ht="16.5" customHeight="1">
      <c r="A145" s="38"/>
      <c r="B145" s="39"/>
      <c r="C145" s="219" t="s">
        <v>169</v>
      </c>
      <c r="D145" s="219" t="s">
        <v>124</v>
      </c>
      <c r="E145" s="220" t="s">
        <v>580</v>
      </c>
      <c r="F145" s="221" t="s">
        <v>581</v>
      </c>
      <c r="G145" s="222" t="s">
        <v>546</v>
      </c>
      <c r="H145" s="223">
        <v>1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40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547</v>
      </c>
      <c r="AT145" s="231" t="s">
        <v>124</v>
      </c>
      <c r="AU145" s="231" t="s">
        <v>85</v>
      </c>
      <c r="AY145" s="17" t="s">
        <v>122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83</v>
      </c>
      <c r="BK145" s="232">
        <f>ROUND(I145*H145,2)</f>
        <v>0</v>
      </c>
      <c r="BL145" s="17" t="s">
        <v>547</v>
      </c>
      <c r="BM145" s="231" t="s">
        <v>582</v>
      </c>
    </row>
    <row r="146" s="2" customFormat="1">
      <c r="A146" s="38"/>
      <c r="B146" s="39"/>
      <c r="C146" s="40"/>
      <c r="D146" s="233" t="s">
        <v>130</v>
      </c>
      <c r="E146" s="40"/>
      <c r="F146" s="234" t="s">
        <v>581</v>
      </c>
      <c r="G146" s="40"/>
      <c r="H146" s="40"/>
      <c r="I146" s="235"/>
      <c r="J146" s="40"/>
      <c r="K146" s="40"/>
      <c r="L146" s="44"/>
      <c r="M146" s="236"/>
      <c r="N146" s="23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130</v>
      </c>
      <c r="AU146" s="17" t="s">
        <v>85</v>
      </c>
    </row>
    <row r="147" s="2" customFormat="1" ht="16.5" customHeight="1">
      <c r="A147" s="38"/>
      <c r="B147" s="39"/>
      <c r="C147" s="219" t="s">
        <v>176</v>
      </c>
      <c r="D147" s="219" t="s">
        <v>124</v>
      </c>
      <c r="E147" s="220" t="s">
        <v>583</v>
      </c>
      <c r="F147" s="221" t="s">
        <v>584</v>
      </c>
      <c r="G147" s="222" t="s">
        <v>558</v>
      </c>
      <c r="H147" s="223">
        <v>1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40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547</v>
      </c>
      <c r="AT147" s="231" t="s">
        <v>124</v>
      </c>
      <c r="AU147" s="231" t="s">
        <v>85</v>
      </c>
      <c r="AY147" s="17" t="s">
        <v>122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83</v>
      </c>
      <c r="BK147" s="232">
        <f>ROUND(I147*H147,2)</f>
        <v>0</v>
      </c>
      <c r="BL147" s="17" t="s">
        <v>547</v>
      </c>
      <c r="BM147" s="231" t="s">
        <v>585</v>
      </c>
    </row>
    <row r="148" s="2" customFormat="1">
      <c r="A148" s="38"/>
      <c r="B148" s="39"/>
      <c r="C148" s="40"/>
      <c r="D148" s="233" t="s">
        <v>130</v>
      </c>
      <c r="E148" s="40"/>
      <c r="F148" s="234" t="s">
        <v>584</v>
      </c>
      <c r="G148" s="40"/>
      <c r="H148" s="40"/>
      <c r="I148" s="235"/>
      <c r="J148" s="40"/>
      <c r="K148" s="40"/>
      <c r="L148" s="44"/>
      <c r="M148" s="236"/>
      <c r="N148" s="23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130</v>
      </c>
      <c r="AU148" s="17" t="s">
        <v>85</v>
      </c>
    </row>
    <row r="149" s="13" customFormat="1">
      <c r="A149" s="13"/>
      <c r="B149" s="238"/>
      <c r="C149" s="239"/>
      <c r="D149" s="233" t="s">
        <v>132</v>
      </c>
      <c r="E149" s="240" t="s">
        <v>1</v>
      </c>
      <c r="F149" s="241" t="s">
        <v>586</v>
      </c>
      <c r="G149" s="239"/>
      <c r="H149" s="242">
        <v>1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132</v>
      </c>
      <c r="AU149" s="248" t="s">
        <v>85</v>
      </c>
      <c r="AV149" s="13" t="s">
        <v>85</v>
      </c>
      <c r="AW149" s="13" t="s">
        <v>31</v>
      </c>
      <c r="AX149" s="13" t="s">
        <v>83</v>
      </c>
      <c r="AY149" s="248" t="s">
        <v>122</v>
      </c>
    </row>
    <row r="150" s="2" customFormat="1" ht="16.5" customHeight="1">
      <c r="A150" s="38"/>
      <c r="B150" s="39"/>
      <c r="C150" s="219" t="s">
        <v>186</v>
      </c>
      <c r="D150" s="219" t="s">
        <v>124</v>
      </c>
      <c r="E150" s="220" t="s">
        <v>587</v>
      </c>
      <c r="F150" s="221" t="s">
        <v>588</v>
      </c>
      <c r="G150" s="222" t="s">
        <v>558</v>
      </c>
      <c r="H150" s="223">
        <v>1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40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547</v>
      </c>
      <c r="AT150" s="231" t="s">
        <v>124</v>
      </c>
      <c r="AU150" s="231" t="s">
        <v>85</v>
      </c>
      <c r="AY150" s="17" t="s">
        <v>122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83</v>
      </c>
      <c r="BK150" s="232">
        <f>ROUND(I150*H150,2)</f>
        <v>0</v>
      </c>
      <c r="BL150" s="17" t="s">
        <v>547</v>
      </c>
      <c r="BM150" s="231" t="s">
        <v>589</v>
      </c>
    </row>
    <row r="151" s="2" customFormat="1">
      <c r="A151" s="38"/>
      <c r="B151" s="39"/>
      <c r="C151" s="40"/>
      <c r="D151" s="233" t="s">
        <v>130</v>
      </c>
      <c r="E151" s="40"/>
      <c r="F151" s="234" t="s">
        <v>588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130</v>
      </c>
      <c r="AU151" s="17" t="s">
        <v>85</v>
      </c>
    </row>
    <row r="152" s="13" customFormat="1">
      <c r="A152" s="13"/>
      <c r="B152" s="238"/>
      <c r="C152" s="239"/>
      <c r="D152" s="233" t="s">
        <v>132</v>
      </c>
      <c r="E152" s="240" t="s">
        <v>1</v>
      </c>
      <c r="F152" s="241" t="s">
        <v>586</v>
      </c>
      <c r="G152" s="239"/>
      <c r="H152" s="242">
        <v>1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132</v>
      </c>
      <c r="AU152" s="248" t="s">
        <v>85</v>
      </c>
      <c r="AV152" s="13" t="s">
        <v>85</v>
      </c>
      <c r="AW152" s="13" t="s">
        <v>31</v>
      </c>
      <c r="AX152" s="13" t="s">
        <v>83</v>
      </c>
      <c r="AY152" s="248" t="s">
        <v>122</v>
      </c>
    </row>
    <row r="153" s="2" customFormat="1" ht="16.5" customHeight="1">
      <c r="A153" s="38"/>
      <c r="B153" s="39"/>
      <c r="C153" s="219" t="s">
        <v>193</v>
      </c>
      <c r="D153" s="219" t="s">
        <v>124</v>
      </c>
      <c r="E153" s="220" t="s">
        <v>590</v>
      </c>
      <c r="F153" s="221" t="s">
        <v>591</v>
      </c>
      <c r="G153" s="222" t="s">
        <v>558</v>
      </c>
      <c r="H153" s="223">
        <v>1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40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547</v>
      </c>
      <c r="AT153" s="231" t="s">
        <v>124</v>
      </c>
      <c r="AU153" s="231" t="s">
        <v>85</v>
      </c>
      <c r="AY153" s="17" t="s">
        <v>122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83</v>
      </c>
      <c r="BK153" s="232">
        <f>ROUND(I153*H153,2)</f>
        <v>0</v>
      </c>
      <c r="BL153" s="17" t="s">
        <v>547</v>
      </c>
      <c r="BM153" s="231" t="s">
        <v>592</v>
      </c>
    </row>
    <row r="154" s="2" customFormat="1">
      <c r="A154" s="38"/>
      <c r="B154" s="39"/>
      <c r="C154" s="40"/>
      <c r="D154" s="233" t="s">
        <v>130</v>
      </c>
      <c r="E154" s="40"/>
      <c r="F154" s="234" t="s">
        <v>591</v>
      </c>
      <c r="G154" s="40"/>
      <c r="H154" s="40"/>
      <c r="I154" s="235"/>
      <c r="J154" s="40"/>
      <c r="K154" s="40"/>
      <c r="L154" s="44"/>
      <c r="M154" s="236"/>
      <c r="N154" s="23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130</v>
      </c>
      <c r="AU154" s="17" t="s">
        <v>85</v>
      </c>
    </row>
    <row r="155" s="15" customFormat="1">
      <c r="A155" s="15"/>
      <c r="B155" s="260"/>
      <c r="C155" s="261"/>
      <c r="D155" s="233" t="s">
        <v>132</v>
      </c>
      <c r="E155" s="262" t="s">
        <v>1</v>
      </c>
      <c r="F155" s="263" t="s">
        <v>593</v>
      </c>
      <c r="G155" s="261"/>
      <c r="H155" s="262" t="s">
        <v>1</v>
      </c>
      <c r="I155" s="264"/>
      <c r="J155" s="261"/>
      <c r="K155" s="261"/>
      <c r="L155" s="265"/>
      <c r="M155" s="266"/>
      <c r="N155" s="267"/>
      <c r="O155" s="267"/>
      <c r="P155" s="267"/>
      <c r="Q155" s="267"/>
      <c r="R155" s="267"/>
      <c r="S155" s="267"/>
      <c r="T155" s="268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9" t="s">
        <v>132</v>
      </c>
      <c r="AU155" s="269" t="s">
        <v>85</v>
      </c>
      <c r="AV155" s="15" t="s">
        <v>83</v>
      </c>
      <c r="AW155" s="15" t="s">
        <v>31</v>
      </c>
      <c r="AX155" s="15" t="s">
        <v>75</v>
      </c>
      <c r="AY155" s="269" t="s">
        <v>122</v>
      </c>
    </row>
    <row r="156" s="15" customFormat="1">
      <c r="A156" s="15"/>
      <c r="B156" s="260"/>
      <c r="C156" s="261"/>
      <c r="D156" s="233" t="s">
        <v>132</v>
      </c>
      <c r="E156" s="262" t="s">
        <v>1</v>
      </c>
      <c r="F156" s="263" t="s">
        <v>594</v>
      </c>
      <c r="G156" s="261"/>
      <c r="H156" s="262" t="s">
        <v>1</v>
      </c>
      <c r="I156" s="264"/>
      <c r="J156" s="261"/>
      <c r="K156" s="261"/>
      <c r="L156" s="265"/>
      <c r="M156" s="266"/>
      <c r="N156" s="267"/>
      <c r="O156" s="267"/>
      <c r="P156" s="267"/>
      <c r="Q156" s="267"/>
      <c r="R156" s="267"/>
      <c r="S156" s="267"/>
      <c r="T156" s="268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9" t="s">
        <v>132</v>
      </c>
      <c r="AU156" s="269" t="s">
        <v>85</v>
      </c>
      <c r="AV156" s="15" t="s">
        <v>83</v>
      </c>
      <c r="AW156" s="15" t="s">
        <v>31</v>
      </c>
      <c r="AX156" s="15" t="s">
        <v>75</v>
      </c>
      <c r="AY156" s="269" t="s">
        <v>122</v>
      </c>
    </row>
    <row r="157" s="13" customFormat="1">
      <c r="A157" s="13"/>
      <c r="B157" s="238"/>
      <c r="C157" s="239"/>
      <c r="D157" s="233" t="s">
        <v>132</v>
      </c>
      <c r="E157" s="240" t="s">
        <v>1</v>
      </c>
      <c r="F157" s="241" t="s">
        <v>595</v>
      </c>
      <c r="G157" s="239"/>
      <c r="H157" s="242">
        <v>1</v>
      </c>
      <c r="I157" s="243"/>
      <c r="J157" s="239"/>
      <c r="K157" s="239"/>
      <c r="L157" s="244"/>
      <c r="M157" s="285"/>
      <c r="N157" s="286"/>
      <c r="O157" s="286"/>
      <c r="P157" s="286"/>
      <c r="Q157" s="286"/>
      <c r="R157" s="286"/>
      <c r="S157" s="286"/>
      <c r="T157" s="28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132</v>
      </c>
      <c r="AU157" s="248" t="s">
        <v>85</v>
      </c>
      <c r="AV157" s="13" t="s">
        <v>85</v>
      </c>
      <c r="AW157" s="13" t="s">
        <v>31</v>
      </c>
      <c r="AX157" s="13" t="s">
        <v>83</v>
      </c>
      <c r="AY157" s="248" t="s">
        <v>122</v>
      </c>
    </row>
    <row r="158" s="2" customFormat="1" ht="6.96" customHeight="1">
      <c r="A158" s="38"/>
      <c r="B158" s="66"/>
      <c r="C158" s="67"/>
      <c r="D158" s="67"/>
      <c r="E158" s="67"/>
      <c r="F158" s="67"/>
      <c r="G158" s="67"/>
      <c r="H158" s="67"/>
      <c r="I158" s="67"/>
      <c r="J158" s="67"/>
      <c r="K158" s="67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aWuCzliAevy+VeY+0j/0Y2t8UGJ/9J7Ox9LmEYcWWX+OdmxaU9d0P4BuJ5lj4iE+seAFWXvs2Fk8im+jVYvTRA==" hashValue="IprxiZjUsD1oTeWjtYmtqQ3UmdlysPcJ8CF7FqR2FNggrWvJ82yijJjFmWJ8wxIgFKVWtZn92EyYURCc4ADU7g==" algorithmName="SHA-512" password="CC35"/>
  <autoFilter ref="C118:K15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2024-07-02T12:53:13Z</dcterms:created>
  <dcterms:modified xsi:type="dcterms:W3CDTF">2024-07-02T12:53:19Z</dcterms:modified>
</cp:coreProperties>
</file>